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5" yWindow="0" windowWidth="15480" windowHeight="9120" firstSheet="1" activeTab="1"/>
  </bookViews>
  <sheets>
    <sheet name="Hárok1" sheetId="1" state="hidden" r:id="rId1"/>
    <sheet name="ÚPPVII" sheetId="2" r:id="rId2"/>
    <sheet name="Hárok2" sheetId="3" r:id="rId3"/>
  </sheets>
  <definedNames>
    <definedName name="_xlnm._FilterDatabase" localSheetId="1" hidden="1">ÚPPVII!$A$34:$F$147</definedName>
    <definedName name="_xlnm.Print_Area" localSheetId="1">ÚPPVII!$A$1:$F$164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2" l="1"/>
  <c r="B84" i="2"/>
  <c r="B83" i="2"/>
  <c r="B82" i="2"/>
  <c r="C78" i="2"/>
  <c r="C77" i="2"/>
  <c r="C76" i="2"/>
  <c r="B76" i="2"/>
  <c r="C75" i="2"/>
  <c r="C74" i="2"/>
  <c r="C73" i="2"/>
  <c r="B73" i="2"/>
  <c r="C70" i="2"/>
  <c r="C71" i="2"/>
  <c r="C72" i="2"/>
  <c r="B70" i="2"/>
  <c r="B27" i="2"/>
  <c r="B19" i="2"/>
  <c r="B21" i="1"/>
</calcChain>
</file>

<file path=xl/sharedStrings.xml><?xml version="1.0" encoding="utf-8"?>
<sst xmlns="http://schemas.openxmlformats.org/spreadsheetml/2006/main" count="450" uniqueCount="219">
  <si>
    <t>Názov predmetu zákazky</t>
  </si>
  <si>
    <t>Navrhovaná PHZ</t>
  </si>
  <si>
    <t>Lehota plnenia zmluvy</t>
  </si>
  <si>
    <t>Organizačný útvar</t>
  </si>
  <si>
    <t>10-12/2016</t>
  </si>
  <si>
    <t>Podujatia - Catering</t>
  </si>
  <si>
    <t>09-12/2016</t>
  </si>
  <si>
    <t>Podujatia - Prenájom priestorov</t>
  </si>
  <si>
    <t>Podujatia - Tlmočnícka technika</t>
  </si>
  <si>
    <t>Zabezpečenie podpory služieb širokopásmového pripojenia a sietí novej generácie</t>
  </si>
  <si>
    <t>Odbor riadenia programov rozvoja informačnej spoločnosti</t>
  </si>
  <si>
    <t>Trvanie zmluvy v mesiacoch</t>
  </si>
  <si>
    <t>2 mes</t>
  </si>
  <si>
    <t>4 mes</t>
  </si>
  <si>
    <t>Konzultačné činnosti v oblasti legislatívy</t>
  </si>
  <si>
    <t>Komunikačná kampaň ku schránkam</t>
  </si>
  <si>
    <t>Odborné PR a komunikačná kampaň sekcie</t>
  </si>
  <si>
    <t>PoC na Inovatívne projekty</t>
  </si>
  <si>
    <t>Premier support základný rámec/Premier support voliteľný rámec</t>
  </si>
  <si>
    <t>Konzultačné činnosti pri riadení projektov, metodika</t>
  </si>
  <si>
    <t>Služobné cesty, letenky, ubytovanie, poplatky</t>
  </si>
  <si>
    <t>10/ 2016</t>
  </si>
  <si>
    <t>12/2016-01/2017</t>
  </si>
  <si>
    <t>Drobné upomienkové predmety</t>
  </si>
  <si>
    <t>Sekcia informatizácie spoločnosti</t>
  </si>
  <si>
    <t>IKT zabezpečenie pre sekciu</t>
  </si>
  <si>
    <t>Cloud services</t>
  </si>
  <si>
    <t>Odbor prípravy a iplmenetácie projektov</t>
  </si>
  <si>
    <t>Špecifické vzdelávanie - jazykové kurzy</t>
  </si>
  <si>
    <t>Servisné služby ITMS II, (financované z projektu, formou zálohovej platby, bez nároku na rozpočet ÚPPVII)</t>
  </si>
  <si>
    <t>400 000 €</t>
  </si>
  <si>
    <t>1.1.2017</t>
  </si>
  <si>
    <t>48 mes</t>
  </si>
  <si>
    <t>Sekcia CKO, odbor ITMS</t>
  </si>
  <si>
    <t xml:space="preserve">Vzdelávanie zamestnancov odboru ITMS v oblasti informačných technológii (financované z projektu, formou zálohovej platby, bez nároku na rozpočet ÚPPVII) </t>
  </si>
  <si>
    <t>12 mes</t>
  </si>
  <si>
    <t xml:space="preserve">Obstaranie prístupov do systémov online právnych predpisov (pre 6 užívateľov) </t>
  </si>
  <si>
    <t>09-10/2016</t>
  </si>
  <si>
    <t>Odbor legislatívno-právny</t>
  </si>
  <si>
    <t>TOVARY</t>
  </si>
  <si>
    <t>Predpokladaná hodnota zákazky v EUR bez DPH</t>
  </si>
  <si>
    <t>Členenie zákazky podľa PHZ</t>
  </si>
  <si>
    <t>Žiadateľ</t>
  </si>
  <si>
    <t>SLUŽBY</t>
  </si>
  <si>
    <t xml:space="preserve">Vypracoval: </t>
  </si>
  <si>
    <t>Dátum:</t>
  </si>
  <si>
    <t>Meno a priezvisko:</t>
  </si>
  <si>
    <t>Podpis:</t>
  </si>
  <si>
    <t>odbor verejného obstarávania</t>
  </si>
  <si>
    <t>Trvanie zmluvy v mesiacoch/ začiatok plnenia zmluvy</t>
  </si>
  <si>
    <t>nadlimitná zákazka</t>
  </si>
  <si>
    <t>odbor legislatívno- právny</t>
  </si>
  <si>
    <t>zákazka s nízkou hodnotou</t>
  </si>
  <si>
    <t>Osobný úrad</t>
  </si>
  <si>
    <t>Poistenie vozidiel ÚPVII</t>
  </si>
  <si>
    <t>Upratovacie a čistiace služby</t>
  </si>
  <si>
    <t>Nákup elektrospotrebičov</t>
  </si>
  <si>
    <t>kancelária vedúceho úradu</t>
  </si>
  <si>
    <t xml:space="preserve">zákazka s nízkou hodnotou  </t>
  </si>
  <si>
    <t xml:space="preserve">zákazka  s nízkou hodnotou </t>
  </si>
  <si>
    <t xml:space="preserve">Odbor ekonomiky a technickej správy
</t>
  </si>
  <si>
    <t xml:space="preserve">Odbor ekonomiky a technickej správy
</t>
  </si>
  <si>
    <t>ÚRAD PODPREDSEDU VLÁDY SR PRE INVESTÍCIE A INFORMATIZÁCIU</t>
  </si>
  <si>
    <t xml:space="preserve">podlimitná zákazka cez e-trhovisko </t>
  </si>
  <si>
    <t xml:space="preserve">zákazka s nízkou hodnotou </t>
  </si>
  <si>
    <t xml:space="preserve">Schválil: </t>
  </si>
  <si>
    <t>odbor publicity</t>
  </si>
  <si>
    <t xml:space="preserve">Sekcia riadenia investícií </t>
  </si>
  <si>
    <t>podlimitná zákazka</t>
  </si>
  <si>
    <t>Kalibrácia alkoholtestera</t>
  </si>
  <si>
    <t xml:space="preserve">Reklamné predmety na reprezentačné účely a propagačné predmety pre potreby seminárov a školení </t>
  </si>
  <si>
    <t>Predpokladaná hodnota jednotlivej zákazky v EUR bez DPH</t>
  </si>
  <si>
    <t>Technické vybavenie</t>
  </si>
  <si>
    <t>GTSÚ</t>
  </si>
  <si>
    <t>Mgr. Branislav Hudec</t>
  </si>
  <si>
    <t>Odbor publicity</t>
  </si>
  <si>
    <t>Služby tlače</t>
  </si>
  <si>
    <t>PLÁN VEREJNÉHO OBSTARÁVANIA NA ROK 2019</t>
  </si>
  <si>
    <t>Obstaranie výpočtovej techniky (nákup IKT)</t>
  </si>
  <si>
    <t>Nákup software</t>
  </si>
  <si>
    <t>postupne v priebehu 2019</t>
  </si>
  <si>
    <t>Kancelárske vybavenie</t>
  </si>
  <si>
    <t>Tankovacie karty</t>
  </si>
  <si>
    <t>Zabezpečenie servisu rohoží</t>
  </si>
  <si>
    <t>24 mesiacov/ 4. kvartál 2019</t>
  </si>
  <si>
    <t>24 mes./ 3.kvartál 2019</t>
  </si>
  <si>
    <t>24 mesiacov/          2. kvartál 2019</t>
  </si>
  <si>
    <t>1. až 3. kvartál 2019</t>
  </si>
  <si>
    <t>24 mesiacov/          3. kvartál 2019</t>
  </si>
  <si>
    <t>Revízia elektrospotrebičov</t>
  </si>
  <si>
    <t>1. kvartál 2019</t>
  </si>
  <si>
    <t>Úradné meranie spotreby PHM</t>
  </si>
  <si>
    <t>Údržba hardvéru/tlačiarní</t>
  </si>
  <si>
    <t>v priebehu roku 2019</t>
  </si>
  <si>
    <t>24 mes. / ?</t>
  </si>
  <si>
    <t>Optimalizácia tlačového prostredia</t>
  </si>
  <si>
    <t xml:space="preserve">Dodávka dochádzkového systému a integrácia na SAP </t>
  </si>
  <si>
    <t>24 mes. / 2. kvartál 2019</t>
  </si>
  <si>
    <t>Likvidácia po vyraďovaní materiálu</t>
  </si>
  <si>
    <t>2. kvartál 2019</t>
  </si>
  <si>
    <t>Spotrebný tovar</t>
  </si>
  <si>
    <t>12 mesiacov/3. kvartál 2019</t>
  </si>
  <si>
    <t>1. až 4. kvartál 2019</t>
  </si>
  <si>
    <t>24 mes. / 1. kvartál 2019</t>
  </si>
  <si>
    <t>Sťahovanie</t>
  </si>
  <si>
    <t>Užívacie práva portál EPI</t>
  </si>
  <si>
    <t>12 mesiacov/ 4. kvartál 2019</t>
  </si>
  <si>
    <t>Zabezpečenie vstupných preventívnych lekárskych prehliadok vo vzťahu k práci so zobrazovacími jednotkami pred nástupom do zamestnania pre novo nastúpených zamestnancov Objednávateľa</t>
  </si>
  <si>
    <r>
      <t>24 mesiacov/ 2. kvartál</t>
    </r>
    <r>
      <rPr>
        <sz val="11"/>
        <rFont val="Calibri"/>
        <family val="2"/>
        <charset val="238"/>
        <scheme val="minor"/>
      </rPr>
      <t xml:space="preserve"> 2019</t>
    </r>
  </si>
  <si>
    <t>Dištančné (e-learningové) školenia v oblasti  počítačových zručností zamestnancov ÚPPVII (MS Excel, MS Word, PowerPoint)</t>
  </si>
  <si>
    <t>9mesiacov/ 2. kvartál 2019</t>
  </si>
  <si>
    <t>Školenia požadované zamestnancami ÚPVII podľa požiadaviek zamestnancov (napr. školenia v oblasti  projektového manažmentu, projektového riadenia, Prince2, ITIL, TOGAF, Archimate atď.)</t>
  </si>
  <si>
    <t>9 mesiacov/ 2. kvartál 2019</t>
  </si>
  <si>
    <t>Dištančné (e-learningové) školenia v oblasti  mäkkých zručností zamestnancov ÚPPVII</t>
  </si>
  <si>
    <t>Obsahová náplň e-platformy (modul VK)</t>
  </si>
  <si>
    <t>10 mesiacov/ 1. kvartál 2019</t>
  </si>
  <si>
    <t>Notárske služby (osvedčovanie zhody odpisu al. fotokópie listín al. osvedčovanie pravosti podpisov)</t>
  </si>
  <si>
    <t>24mes./1. kvartál 2019</t>
  </si>
  <si>
    <t>4. kvartál 2019</t>
  </si>
  <si>
    <t>Zabezpečenie úradných pečiatok</t>
  </si>
  <si>
    <t>3. kvartál 2019</t>
  </si>
  <si>
    <t>Kožená aktovka</t>
  </si>
  <si>
    <t>Odbor komunikácie a protokolu</t>
  </si>
  <si>
    <t xml:space="preserve">Monitoring médií </t>
  </si>
  <si>
    <t>Služby TASR</t>
  </si>
  <si>
    <t xml:space="preserve">Služby SITA </t>
  </si>
  <si>
    <t>12 mesiacov/ 1. kvartál 2019</t>
  </si>
  <si>
    <t>24 mesiacov/ 1. kvartál 2019</t>
  </si>
  <si>
    <t>Nákup predplatného a dodávanie tlačových periodík vrátane online prístupov</t>
  </si>
  <si>
    <t>12 mes. / 1. kvartál 2019</t>
  </si>
  <si>
    <t>Nákup predplatného a dodávanie zahraničných tlačových periodík vrátane online prístupov</t>
  </si>
  <si>
    <t>5 mes. / 3. kvartál 2019</t>
  </si>
  <si>
    <t>6 mes. / 2. kvartál 2019</t>
  </si>
  <si>
    <t xml:space="preserve">Reklama na sociálnych sieťach </t>
  </si>
  <si>
    <t>6 mes. / 1. kvartál 2019</t>
  </si>
  <si>
    <t xml:space="preserve">Textilné odznaky </t>
  </si>
  <si>
    <t>12 mes. /1. kvartál 2019</t>
  </si>
  <si>
    <t>12 mesiacov/1. kvartál 2019</t>
  </si>
  <si>
    <t>postupne v priebehu roku 2019</t>
  </si>
  <si>
    <t>Sekcia kybernetickej bezpečnosti</t>
  </si>
  <si>
    <t>Vybavenie pre CSIRT.SK- dokončenie IT technika</t>
  </si>
  <si>
    <t>6 mes. /1. až 2. kvartál 2019</t>
  </si>
  <si>
    <t>sekcie informačných technológií VS</t>
  </si>
  <si>
    <t>12 mes./ 4. kvartál 2019</t>
  </si>
  <si>
    <t>Konzultačné a právne poradenské služby</t>
  </si>
  <si>
    <t>12 mes. / 2. kvartál 2019</t>
  </si>
  <si>
    <t>4 mes. / 2. kvartál 2019</t>
  </si>
  <si>
    <t>12 mes. / 1- kvartál 2019</t>
  </si>
  <si>
    <t>Optimalizácia dát ITMS2014+ v rámci programového obdobia 2014- 2020</t>
  </si>
  <si>
    <t>6 mes. / 2. až 3. kvartál 2019</t>
  </si>
  <si>
    <t>Realizácia Pokusu metódou experimentovania pomocou náhodnej kontrolnej skupiny (RCT trials) a tvorba odborných metodických podkladov</t>
  </si>
  <si>
    <r>
      <t>Služby vzdelávania a metodiky</t>
    </r>
    <r>
      <rPr>
        <b/>
        <i/>
        <sz val="11"/>
        <rFont val="Calibri"/>
        <family val="2"/>
        <charset val="238"/>
        <scheme val="minor"/>
      </rPr>
      <t xml:space="preserve"> </t>
    </r>
  </si>
  <si>
    <t xml:space="preserve">Zahraničné školenie </t>
  </si>
  <si>
    <t>7 dní / 2. kvartál 2019</t>
  </si>
  <si>
    <t>7 dní / 4. kvartál 2019</t>
  </si>
  <si>
    <t>48 mes. / 1. kvartál 2019</t>
  </si>
  <si>
    <t>Príprava základných rámcov a podpora pre tvorbu regulácií a legislatívy v oblasti manažmentu dát</t>
  </si>
  <si>
    <t>v priebehu roka 2019</t>
  </si>
  <si>
    <t xml:space="preserve">Sekcia CKO </t>
  </si>
  <si>
    <t>12 mes. /2. kvartál 2019</t>
  </si>
  <si>
    <t>Vytvorenie a prevádzka webového sídla pre Smart cities</t>
  </si>
  <si>
    <t>Sekcia CKO</t>
  </si>
  <si>
    <t>Vytvorenie a prevádza webového sídla registrového úradu EZÚS</t>
  </si>
  <si>
    <t xml:space="preserve">Info-dni, workshopy, semináre </t>
  </si>
  <si>
    <t>Mgr. Ján Hrubý</t>
  </si>
  <si>
    <t>Školenia IT</t>
  </si>
  <si>
    <t>Zverejnenie Správy o hodnotení strategického dokumentu „Vízia a stratégia rozvoja Slovenska do roku 2030“ v rámci procesu SEA</t>
  </si>
  <si>
    <t>2 mes. / 1. kvartál 2019</t>
  </si>
  <si>
    <t>Vypracovanie odborného posudku pre strategický dokument „Vízia a stratégia rozvoja Slovenska do roku 2030“ v rámci procesu SEA</t>
  </si>
  <si>
    <t>2 mes. / 1. až 2.kvartál 2019</t>
  </si>
  <si>
    <t>1 mes. / 3. až 4. kvartál 2019</t>
  </si>
  <si>
    <t>1 mes. / 2. kvartál 2019</t>
  </si>
  <si>
    <t>9 mesiacov/ 1. -4. kvartál 2019</t>
  </si>
  <si>
    <t>Komunikačná kampaň "Informatizácia šetrí čas a peniaze"  - nákup vysielacieho času TV</t>
  </si>
  <si>
    <t>2.-4. kvartál 2019</t>
  </si>
  <si>
    <t>Komunikačná kampaň "Informatizácia šetrí čas a peniaze"  - nákup vysielacieho času  Radio</t>
  </si>
  <si>
    <t>Komunikačná kampaň "Informatizácia šetrí čas a peniaze"  - nákup vysielacieho času videoportály</t>
  </si>
  <si>
    <t>Komunikačná kampaň "Informatizácia šetrí čas a peniaze" - sociálne siete</t>
  </si>
  <si>
    <t>Komunikačná kampaň "Informatizácia šetrí čas a peniaze" - Kreatívny koncept, výroba a produkcia kampane</t>
  </si>
  <si>
    <t>Tvorba kreatívnych scenáTvorba kreatívnych scenárov videospotov s tematikou využívania eurofondov v oblasti informatizácie</t>
  </si>
  <si>
    <t>Natívny projekt o informatizácii v TV</t>
  </si>
  <si>
    <t>1.-4. kvartál 2019</t>
  </si>
  <si>
    <t>Natívny projekt o informatizácii v Rádiách</t>
  </si>
  <si>
    <t>3.kvartál 2019</t>
  </si>
  <si>
    <t>Vzdelávanie (školenia) pre zamestnancov ÚPPVII, OPTP, OPII</t>
  </si>
  <si>
    <t>Údržba a prevádza webového sídla pre eurofondy 2020+</t>
  </si>
  <si>
    <t>ZPC, TPC, Špecifické vzdelávanie zamestnancov AK EŠIF</t>
  </si>
  <si>
    <t xml:space="preserve"> 12 mesiacov/ 2. kvartál 2019</t>
  </si>
  <si>
    <t>JUDr. Katarína Mrázová</t>
  </si>
  <si>
    <t>priebežne / 3. kvartál 2019</t>
  </si>
  <si>
    <t>Zabezpečenie zasadnutí, podujatí, konferencií, monitorovacích výborov a pod.. Činnosti spojené s realizáciou Rady CKO, Monitorovacími výbormi, zasadnutiami pracovných skupín EŠIFKonferencie</t>
  </si>
  <si>
    <t>Nákup osobného automobilu</t>
  </si>
  <si>
    <t>Nábytok pre CKO</t>
  </si>
  <si>
    <t>Up date IS RPO pre špecifický registerEZUS</t>
  </si>
  <si>
    <t xml:space="preserve">Softvér pre CKO </t>
  </si>
  <si>
    <t>nákup odbornej literatúry</t>
  </si>
  <si>
    <t>výnimka</t>
  </si>
  <si>
    <t>Aktualizácia metodiky na ŠU a CBA</t>
  </si>
  <si>
    <t>Vypracovanie troch dopytových výziev</t>
  </si>
  <si>
    <t xml:space="preserve">Usporiadanie konferencie( máj a október) </t>
  </si>
  <si>
    <t>2.kvartál a 4. kvartál 2019</t>
  </si>
  <si>
    <t>1.kvartál a 4. kvartál 2019</t>
  </si>
  <si>
    <t>Jednodňové školenie v oblasti behaviorálnych inovácií (február a október)</t>
  </si>
  <si>
    <t xml:space="preserve">Sekcia kybernetickej bezpečnosti                                     </t>
  </si>
  <si>
    <t xml:space="preserve">Odbor komunikácie a protokolu                                                        </t>
  </si>
  <si>
    <t>12mes. / 2. kvartál 2019</t>
  </si>
  <si>
    <t>výnimka (zákazky do 5 000 eur)</t>
  </si>
  <si>
    <t>Tonery</t>
  </si>
  <si>
    <t>Špecializovaný hardware CSIRT</t>
  </si>
  <si>
    <t>HW sonda</t>
  </si>
  <si>
    <t>pravidelný ročný servis frankovacieho stroja - podateľňa</t>
  </si>
  <si>
    <t>zákazka s nízkou hodnotou (príloha č. 1)</t>
  </si>
  <si>
    <t>Tvorba prezentácie vo virtuálnej realite</t>
  </si>
  <si>
    <t>podlimitná zákazka (príloha č. 1)</t>
  </si>
  <si>
    <t xml:space="preserve">Odbor komunikácie a protokolu          </t>
  </si>
  <si>
    <t>Organizačné, obsahové a technické zabezpečenie návštev a prijatí v rámci ÚPPVII, semináre, workshopy, konferencie (technicko-priestorové zabezpečenie, organizačné zabezpečenie, catering)</t>
  </si>
  <si>
    <t>sekcia informačných technológií VS</t>
  </si>
  <si>
    <t>Zabezpečenie osobnej dopravy pre zamestnancov ÚPPVII</t>
  </si>
  <si>
    <t xml:space="preserve">Poskytovanie hlasových a dátových služieb pre mobilné siete a dodanie koncových telekomunikačných zariadení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</si>
</sst>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E8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8">
    <xf numFmtId="0" fontId="0" fillId="0" borderId="0" xfId="0"/>
    <xf numFmtId="6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6" fontId="0" fillId="3" borderId="3" xfId="0" applyNumberFormat="1" applyFill="1" applyBorder="1"/>
    <xf numFmtId="6" fontId="0" fillId="3" borderId="3" xfId="0" applyNumberFormat="1" applyFill="1" applyBorder="1" applyAlignment="1">
      <alignment horizontal="right"/>
    </xf>
    <xf numFmtId="49" fontId="0" fillId="3" borderId="3" xfId="0" applyNumberFormat="1" applyFill="1" applyBorder="1" applyAlignment="1">
      <alignment horizontal="right"/>
    </xf>
    <xf numFmtId="0" fontId="0" fillId="3" borderId="4" xfId="0" applyFill="1" applyBorder="1" applyAlignment="1">
      <alignment wrapText="1"/>
    </xf>
    <xf numFmtId="6" fontId="0" fillId="3" borderId="1" xfId="0" applyNumberFormat="1" applyFill="1" applyBorder="1"/>
    <xf numFmtId="6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6" xfId="0" applyFill="1" applyBorder="1" applyAlignment="1">
      <alignment wrapText="1"/>
    </xf>
    <xf numFmtId="3" fontId="0" fillId="3" borderId="1" xfId="0" applyNumberFormat="1" applyFill="1" applyBorder="1"/>
    <xf numFmtId="0" fontId="0" fillId="4" borderId="0" xfId="0" applyFill="1"/>
    <xf numFmtId="6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49" fontId="0" fillId="5" borderId="1" xfId="0" applyNumberFormat="1" applyFill="1" applyBorder="1" applyAlignment="1">
      <alignment horizontal="right"/>
    </xf>
    <xf numFmtId="0" fontId="0" fillId="5" borderId="6" xfId="0" applyFill="1" applyBorder="1" applyAlignment="1">
      <alignment wrapText="1"/>
    </xf>
    <xf numFmtId="6" fontId="0" fillId="6" borderId="1" xfId="0" applyNumberFormat="1" applyFill="1" applyBorder="1"/>
    <xf numFmtId="6" fontId="0" fillId="6" borderId="1" xfId="0" applyNumberFormat="1" applyFill="1" applyBorder="1" applyAlignment="1">
      <alignment horizontal="right"/>
    </xf>
    <xf numFmtId="49" fontId="0" fillId="6" borderId="1" xfId="0" applyNumberFormat="1" applyFill="1" applyBorder="1" applyAlignment="1">
      <alignment horizontal="right"/>
    </xf>
    <xf numFmtId="0" fontId="0" fillId="6" borderId="6" xfId="0" applyFill="1" applyBorder="1" applyAlignment="1">
      <alignment wrapText="1"/>
    </xf>
    <xf numFmtId="6" fontId="0" fillId="5" borderId="12" xfId="0" applyNumberFormat="1" applyFill="1" applyBorder="1"/>
    <xf numFmtId="0" fontId="0" fillId="5" borderId="12" xfId="0" applyFill="1" applyBorder="1" applyAlignment="1">
      <alignment horizontal="right"/>
    </xf>
    <xf numFmtId="49" fontId="0" fillId="5" borderId="12" xfId="0" applyNumberFormat="1" applyFill="1" applyBorder="1" applyAlignment="1">
      <alignment horizontal="right"/>
    </xf>
    <xf numFmtId="0" fontId="0" fillId="5" borderId="13" xfId="0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6" fontId="0" fillId="7" borderId="12" xfId="0" applyNumberFormat="1" applyFill="1" applyBorder="1"/>
    <xf numFmtId="0" fontId="0" fillId="7" borderId="12" xfId="0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0" fontId="0" fillId="7" borderId="13" xfId="0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6" fontId="0" fillId="7" borderId="12" xfId="0" applyNumberFormat="1" applyFill="1" applyBorder="1" applyAlignment="1">
      <alignment horizontal="right"/>
    </xf>
    <xf numFmtId="49" fontId="0" fillId="7" borderId="12" xfId="0" applyNumberFormat="1" applyFill="1" applyBorder="1" applyAlignment="1">
      <alignment horizontal="right"/>
    </xf>
    <xf numFmtId="0" fontId="2" fillId="8" borderId="7" xfId="0" applyFont="1" applyFill="1" applyBorder="1" applyAlignment="1">
      <alignment wrapText="1"/>
    </xf>
    <xf numFmtId="6" fontId="0" fillId="8" borderId="7" xfId="0" applyNumberFormat="1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49" fontId="0" fillId="8" borderId="7" xfId="0" applyNumberFormat="1" applyFill="1" applyBorder="1" applyAlignment="1">
      <alignment horizontal="right"/>
    </xf>
    <xf numFmtId="0" fontId="0" fillId="8" borderId="7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5" xfId="0" applyFont="1" applyFill="1" applyBorder="1"/>
    <xf numFmtId="0" fontId="3" fillId="6" borderId="5" xfId="0" applyFont="1" applyFill="1" applyBorder="1" applyAlignment="1">
      <alignment wrapText="1"/>
    </xf>
    <xf numFmtId="0" fontId="3" fillId="5" borderId="1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49" fontId="0" fillId="0" borderId="2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8" fontId="0" fillId="0" borderId="2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17" fontId="0" fillId="0" borderId="23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0" fillId="0" borderId="19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6" fontId="0" fillId="0" borderId="26" xfId="0" applyNumberFormat="1" applyFont="1" applyFill="1" applyBorder="1" applyAlignment="1">
      <alignment horizontal="center" vertical="center" wrapText="1"/>
    </xf>
    <xf numFmtId="6" fontId="0" fillId="0" borderId="2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6" fontId="0" fillId="0" borderId="30" xfId="0" applyNumberFormat="1" applyFont="1" applyFill="1" applyBorder="1" applyAlignment="1">
      <alignment horizontal="center" vertical="center" wrapText="1"/>
    </xf>
    <xf numFmtId="6" fontId="0" fillId="0" borderId="31" xfId="0" applyNumberFormat="1" applyFont="1" applyFill="1" applyBorder="1" applyAlignment="1">
      <alignment horizontal="center" vertical="center" wrapText="1"/>
    </xf>
    <xf numFmtId="6" fontId="0" fillId="0" borderId="25" xfId="0" applyNumberFormat="1" applyFont="1" applyFill="1" applyBorder="1" applyAlignment="1">
      <alignment horizontal="center" vertical="center" wrapText="1"/>
    </xf>
    <xf numFmtId="6" fontId="0" fillId="0" borderId="3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164" fontId="0" fillId="0" borderId="31" xfId="0" applyNumberFormat="1" applyFont="1" applyFill="1" applyBorder="1" applyAlignment="1">
      <alignment horizontal="center" vertical="center" wrapText="1"/>
    </xf>
    <xf numFmtId="8" fontId="0" fillId="0" borderId="26" xfId="0" applyNumberFormat="1" applyFont="1" applyFill="1" applyBorder="1" applyAlignment="1">
      <alignment horizontal="center" vertical="center" wrapText="1"/>
    </xf>
    <xf numFmtId="8" fontId="0" fillId="0" borderId="29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8" fontId="0" fillId="0" borderId="12" xfId="0" applyNumberFormat="1" applyFont="1" applyFill="1" applyBorder="1" applyAlignment="1">
      <alignment horizontal="center" vertical="center" wrapText="1"/>
    </xf>
    <xf numFmtId="8" fontId="0" fillId="0" borderId="28" xfId="0" applyNumberFormat="1" applyFont="1" applyFill="1" applyBorder="1" applyAlignment="1">
      <alignment horizontal="center" vertical="center" wrapText="1"/>
    </xf>
    <xf numFmtId="8" fontId="0" fillId="0" borderId="23" xfId="0" applyNumberFormat="1" applyFont="1" applyFill="1" applyBorder="1" applyAlignment="1">
      <alignment horizontal="center" vertical="center" wrapText="1"/>
    </xf>
    <xf numFmtId="164" fontId="4" fillId="0" borderId="26" xfId="1" applyNumberFormat="1" applyFont="1" applyFill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8" fontId="0" fillId="0" borderId="30" xfId="0" applyNumberFormat="1" applyFont="1" applyFill="1" applyBorder="1" applyAlignment="1">
      <alignment horizontal="center" vertical="center" wrapText="1"/>
    </xf>
    <xf numFmtId="8" fontId="0" fillId="0" borderId="3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8" fontId="0" fillId="0" borderId="3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64" fontId="4" fillId="0" borderId="30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</cellXfs>
  <cellStyles count="4">
    <cellStyle name="čárky 2" xfId="2"/>
    <cellStyle name="Čiarka" xfId="1" builtinId="3"/>
    <cellStyle name="Mena" xfId="3" builtinId="4"/>
    <cellStyle name="Normálna" xfId="0" builtinId="0"/>
  </cellStyles>
  <dxfs count="0"/>
  <tableStyles count="0" defaultTableStyle="TableStyleMedium2" defaultPivotStyle="PivotStyleLight16"/>
  <colors>
    <mruColors>
      <color rgb="FFFF99CC"/>
      <color rgb="FF3366FF"/>
      <color rgb="FFDF5555"/>
      <color rgb="FFF5E8FC"/>
      <color rgb="FFFFFF99"/>
      <color rgb="FFFFCCFF"/>
      <color rgb="FF66FFFF"/>
      <color rgb="FFFEFECE"/>
      <color rgb="FF66FF33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workbookViewId="0">
      <selection activeCell="E20" sqref="E20"/>
    </sheetView>
  </sheetViews>
  <sheetFormatPr defaultRowHeight="15" x14ac:dyDescent="0.25"/>
  <cols>
    <col min="1" max="1" width="29.85546875" bestFit="1" customWidth="1"/>
    <col min="2" max="2" width="15.5703125" bestFit="1" customWidth="1"/>
    <col min="3" max="3" width="26" style="3" bestFit="1" customWidth="1"/>
    <col min="4" max="4" width="21.140625" bestFit="1" customWidth="1"/>
    <col min="5" max="5" width="16.85546875" bestFit="1" customWidth="1"/>
  </cols>
  <sheetData>
    <row r="1" spans="1:12" ht="15.75" thickBot="1" x14ac:dyDescent="0.3">
      <c r="A1" s="6" t="s">
        <v>0</v>
      </c>
      <c r="B1" s="7" t="s">
        <v>1</v>
      </c>
      <c r="C1" s="7" t="s">
        <v>11</v>
      </c>
      <c r="D1" s="7" t="s">
        <v>2</v>
      </c>
      <c r="E1" s="8" t="s">
        <v>3</v>
      </c>
    </row>
    <row r="2" spans="1:12" ht="16.5" thickTop="1" thickBot="1" x14ac:dyDescent="0.3">
      <c r="A2" s="4"/>
      <c r="B2" s="4"/>
      <c r="C2" s="5"/>
      <c r="D2" s="4"/>
      <c r="E2" s="4"/>
    </row>
    <row r="3" spans="1:12" ht="45" x14ac:dyDescent="0.25">
      <c r="A3" s="45" t="s">
        <v>28</v>
      </c>
      <c r="B3" s="9">
        <v>4500</v>
      </c>
      <c r="C3" s="10" t="s">
        <v>12</v>
      </c>
      <c r="D3" s="11" t="s">
        <v>4</v>
      </c>
      <c r="E3" s="12" t="s">
        <v>27</v>
      </c>
    </row>
    <row r="4" spans="1:12" ht="45" x14ac:dyDescent="0.25">
      <c r="A4" s="46" t="s">
        <v>5</v>
      </c>
      <c r="B4" s="13">
        <v>3000</v>
      </c>
      <c r="C4" s="14" t="s">
        <v>13</v>
      </c>
      <c r="D4" s="15" t="s">
        <v>6</v>
      </c>
      <c r="E4" s="16" t="s">
        <v>27</v>
      </c>
    </row>
    <row r="5" spans="1:12" ht="45" x14ac:dyDescent="0.25">
      <c r="A5" s="46" t="s">
        <v>7</v>
      </c>
      <c r="B5" s="17">
        <v>3500</v>
      </c>
      <c r="C5" s="14" t="s">
        <v>13</v>
      </c>
      <c r="D5" s="15" t="s">
        <v>6</v>
      </c>
      <c r="E5" s="16" t="s">
        <v>27</v>
      </c>
    </row>
    <row r="6" spans="1:12" ht="45" x14ac:dyDescent="0.25">
      <c r="A6" s="46" t="s">
        <v>8</v>
      </c>
      <c r="B6" s="13">
        <v>3000</v>
      </c>
      <c r="C6" s="14" t="s">
        <v>13</v>
      </c>
      <c r="D6" s="15" t="s">
        <v>6</v>
      </c>
      <c r="E6" s="16" t="s">
        <v>27</v>
      </c>
    </row>
    <row r="7" spans="1:12" ht="75" x14ac:dyDescent="0.25">
      <c r="A7" s="47" t="s">
        <v>9</v>
      </c>
      <c r="B7" s="23">
        <v>250000</v>
      </c>
      <c r="C7" s="24" t="s">
        <v>13</v>
      </c>
      <c r="D7" s="25"/>
      <c r="E7" s="26" t="s">
        <v>10</v>
      </c>
    </row>
    <row r="8" spans="1:12" ht="45" x14ac:dyDescent="0.25">
      <c r="A8" s="44" t="s">
        <v>14</v>
      </c>
      <c r="B8" s="19">
        <v>1300000</v>
      </c>
      <c r="C8" s="20"/>
      <c r="D8" s="21"/>
      <c r="E8" s="22" t="s">
        <v>24</v>
      </c>
      <c r="L8" s="18"/>
    </row>
    <row r="9" spans="1:12" ht="45" x14ac:dyDescent="0.25">
      <c r="A9" s="44" t="s">
        <v>15</v>
      </c>
      <c r="B9" s="19">
        <v>250000</v>
      </c>
      <c r="C9" s="20"/>
      <c r="D9" s="21"/>
      <c r="E9" s="22" t="s">
        <v>24</v>
      </c>
    </row>
    <row r="10" spans="1:12" ht="45" x14ac:dyDescent="0.25">
      <c r="A10" s="44" t="s">
        <v>16</v>
      </c>
      <c r="B10" s="19">
        <v>100000</v>
      </c>
      <c r="C10" s="20"/>
      <c r="D10" s="21" t="s">
        <v>22</v>
      </c>
      <c r="E10" s="22" t="s">
        <v>24</v>
      </c>
    </row>
    <row r="11" spans="1:12" ht="45" x14ac:dyDescent="0.25">
      <c r="A11" s="44" t="s">
        <v>17</v>
      </c>
      <c r="B11" s="19">
        <v>600000</v>
      </c>
      <c r="C11" s="20"/>
      <c r="D11" s="21"/>
      <c r="E11" s="22" t="s">
        <v>24</v>
      </c>
    </row>
    <row r="12" spans="1:12" ht="45" x14ac:dyDescent="0.25">
      <c r="A12" s="44" t="s">
        <v>18</v>
      </c>
      <c r="B12" s="19">
        <v>980000</v>
      </c>
      <c r="C12" s="20"/>
      <c r="D12" s="21"/>
      <c r="E12" s="22" t="s">
        <v>24</v>
      </c>
    </row>
    <row r="13" spans="1:12" ht="45" x14ac:dyDescent="0.25">
      <c r="A13" s="44" t="s">
        <v>19</v>
      </c>
      <c r="B13" s="19">
        <v>3000000</v>
      </c>
      <c r="C13" s="20"/>
      <c r="D13" s="21"/>
      <c r="E13" s="22" t="s">
        <v>24</v>
      </c>
    </row>
    <row r="14" spans="1:12" ht="45" x14ac:dyDescent="0.25">
      <c r="A14" s="44" t="s">
        <v>20</v>
      </c>
      <c r="B14" s="19">
        <v>150000</v>
      </c>
      <c r="C14" s="20"/>
      <c r="D14" s="21" t="s">
        <v>21</v>
      </c>
      <c r="E14" s="22" t="s">
        <v>24</v>
      </c>
    </row>
    <row r="15" spans="1:12" ht="45" x14ac:dyDescent="0.25">
      <c r="A15" s="44" t="s">
        <v>23</v>
      </c>
      <c r="B15" s="19">
        <v>5000</v>
      </c>
      <c r="C15" s="20"/>
      <c r="D15" s="21" t="s">
        <v>22</v>
      </c>
      <c r="E15" s="22" t="s">
        <v>24</v>
      </c>
    </row>
    <row r="16" spans="1:12" ht="45" x14ac:dyDescent="0.25">
      <c r="A16" s="44" t="s">
        <v>25</v>
      </c>
      <c r="B16" s="19">
        <v>60000</v>
      </c>
      <c r="C16" s="20"/>
      <c r="D16" s="21"/>
      <c r="E16" s="22" t="s">
        <v>24</v>
      </c>
    </row>
    <row r="17" spans="1:5" ht="45" x14ac:dyDescent="0.25">
      <c r="A17" s="48" t="s">
        <v>26</v>
      </c>
      <c r="B17" s="27">
        <v>10000</v>
      </c>
      <c r="C17" s="28"/>
      <c r="D17" s="29" t="s">
        <v>22</v>
      </c>
      <c r="E17" s="30" t="s">
        <v>24</v>
      </c>
    </row>
    <row r="18" spans="1:5" ht="90" x14ac:dyDescent="0.25">
      <c r="A18" s="31" t="s">
        <v>34</v>
      </c>
      <c r="B18" s="32">
        <v>22000</v>
      </c>
      <c r="C18" s="33" t="s">
        <v>35</v>
      </c>
      <c r="D18" s="34" t="s">
        <v>31</v>
      </c>
      <c r="E18" s="35" t="s">
        <v>33</v>
      </c>
    </row>
    <row r="19" spans="1:5" ht="60" x14ac:dyDescent="0.25">
      <c r="A19" s="36" t="s">
        <v>29</v>
      </c>
      <c r="B19" s="37" t="s">
        <v>30</v>
      </c>
      <c r="C19" s="33" t="s">
        <v>32</v>
      </c>
      <c r="D19" s="38" t="s">
        <v>31</v>
      </c>
      <c r="E19" s="35" t="s">
        <v>33</v>
      </c>
    </row>
    <row r="20" spans="1:5" ht="45.75" thickBot="1" x14ac:dyDescent="0.3">
      <c r="A20" s="39" t="s">
        <v>36</v>
      </c>
      <c r="B20" s="40">
        <v>2800</v>
      </c>
      <c r="C20" s="41"/>
      <c r="D20" s="42" t="s">
        <v>37</v>
      </c>
      <c r="E20" s="43" t="s">
        <v>38</v>
      </c>
    </row>
    <row r="21" spans="1:5" x14ac:dyDescent="0.25">
      <c r="B21" s="1">
        <f>SUM(B3:B20)</f>
        <v>6743800</v>
      </c>
      <c r="D21" s="2"/>
    </row>
    <row r="22" spans="1:5" x14ac:dyDescent="0.25">
      <c r="D22" s="2"/>
    </row>
    <row r="23" spans="1:5" x14ac:dyDescent="0.25">
      <c r="D23" s="2"/>
    </row>
    <row r="24" spans="1:5" x14ac:dyDescent="0.25">
      <c r="D24" s="2"/>
    </row>
    <row r="25" spans="1:5" x14ac:dyDescent="0.25">
      <c r="D25" s="2"/>
    </row>
    <row r="26" spans="1:5" x14ac:dyDescent="0.25">
      <c r="D26" s="2"/>
    </row>
    <row r="27" spans="1:5" x14ac:dyDescent="0.25">
      <c r="D27" s="2"/>
    </row>
    <row r="28" spans="1:5" x14ac:dyDescent="0.25">
      <c r="D28" s="2"/>
    </row>
    <row r="29" spans="1:5" x14ac:dyDescent="0.25">
      <c r="D29" s="2"/>
    </row>
    <row r="30" spans="1:5" x14ac:dyDescent="0.25">
      <c r="D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topLeftCell="A84" zoomScale="86" zoomScaleNormal="86" workbookViewId="0">
      <selection activeCell="A91" sqref="A91"/>
    </sheetView>
  </sheetViews>
  <sheetFormatPr defaultRowHeight="15" x14ac:dyDescent="0.25"/>
  <cols>
    <col min="1" max="1" width="40.85546875" style="53" customWidth="1"/>
    <col min="2" max="2" width="32.140625" style="52" customWidth="1"/>
    <col min="3" max="3" width="20.42578125" style="52" customWidth="1"/>
    <col min="4" max="4" width="21.85546875" style="52" hidden="1" customWidth="1"/>
    <col min="5" max="5" width="17.140625" style="52" hidden="1" customWidth="1"/>
    <col min="6" max="6" width="17.28515625" style="52" customWidth="1"/>
    <col min="7" max="16384" width="9.140625" style="50"/>
  </cols>
  <sheetData>
    <row r="1" spans="1:6" ht="15.75" thickBot="1" x14ac:dyDescent="0.3">
      <c r="A1" s="147" t="s">
        <v>77</v>
      </c>
      <c r="B1" s="147"/>
      <c r="C1" s="147"/>
      <c r="D1" s="147"/>
      <c r="E1" s="147"/>
      <c r="F1" s="147"/>
    </row>
    <row r="2" spans="1:6" ht="15.75" thickTop="1" x14ac:dyDescent="0.25"/>
    <row r="3" spans="1:6" x14ac:dyDescent="0.25">
      <c r="A3" s="148" t="s">
        <v>62</v>
      </c>
      <c r="B3" s="148"/>
      <c r="C3" s="148"/>
      <c r="D3" s="148"/>
      <c r="E3" s="148"/>
      <c r="F3" s="148"/>
    </row>
    <row r="5" spans="1:6" ht="15.75" thickBot="1" x14ac:dyDescent="0.3"/>
    <row r="6" spans="1:6" ht="15.75" thickBot="1" x14ac:dyDescent="0.3">
      <c r="A6" s="101" t="s">
        <v>39</v>
      </c>
    </row>
    <row r="7" spans="1:6" ht="60.75" thickBot="1" x14ac:dyDescent="0.3">
      <c r="A7" s="99" t="s">
        <v>0</v>
      </c>
      <c r="B7" s="100" t="s">
        <v>40</v>
      </c>
      <c r="C7" s="100" t="s">
        <v>71</v>
      </c>
      <c r="D7" s="100" t="s">
        <v>41</v>
      </c>
      <c r="E7" s="100" t="s">
        <v>49</v>
      </c>
      <c r="F7" s="104" t="s">
        <v>42</v>
      </c>
    </row>
    <row r="8" spans="1:6" ht="59.25" customHeight="1" x14ac:dyDescent="0.25">
      <c r="A8" s="67" t="s">
        <v>81</v>
      </c>
      <c r="B8" s="121">
        <v>7000</v>
      </c>
      <c r="C8" s="122"/>
      <c r="D8" s="49" t="s">
        <v>52</v>
      </c>
      <c r="E8" s="72" t="s">
        <v>90</v>
      </c>
      <c r="F8" s="49" t="s">
        <v>61</v>
      </c>
    </row>
    <row r="9" spans="1:6" ht="54.75" customHeight="1" x14ac:dyDescent="0.25">
      <c r="A9" s="54" t="s">
        <v>56</v>
      </c>
      <c r="B9" s="153">
        <v>4000</v>
      </c>
      <c r="C9" s="153"/>
      <c r="D9" s="49" t="s">
        <v>206</v>
      </c>
      <c r="E9" s="72" t="s">
        <v>102</v>
      </c>
      <c r="F9" s="49" t="s">
        <v>61</v>
      </c>
    </row>
    <row r="10" spans="1:6" ht="59.25" customHeight="1" x14ac:dyDescent="0.25">
      <c r="A10" s="54" t="s">
        <v>82</v>
      </c>
      <c r="B10" s="121">
        <v>18000</v>
      </c>
      <c r="C10" s="122"/>
      <c r="D10" s="49" t="s">
        <v>52</v>
      </c>
      <c r="E10" s="72" t="s">
        <v>101</v>
      </c>
      <c r="F10" s="49" t="s">
        <v>61</v>
      </c>
    </row>
    <row r="11" spans="1:6" ht="59.25" customHeight="1" x14ac:dyDescent="0.25">
      <c r="A11" s="54" t="s">
        <v>207</v>
      </c>
      <c r="B11" s="121">
        <v>8000</v>
      </c>
      <c r="C11" s="122"/>
      <c r="D11" s="49" t="s">
        <v>52</v>
      </c>
      <c r="E11" s="73" t="s">
        <v>103</v>
      </c>
      <c r="F11" s="49" t="s">
        <v>61</v>
      </c>
    </row>
    <row r="12" spans="1:6" ht="59.25" customHeight="1" x14ac:dyDescent="0.25">
      <c r="A12" s="54" t="s">
        <v>100</v>
      </c>
      <c r="B12" s="121">
        <v>10000</v>
      </c>
      <c r="C12" s="122"/>
      <c r="D12" s="49" t="s">
        <v>52</v>
      </c>
      <c r="E12" s="73" t="s">
        <v>80</v>
      </c>
      <c r="F12" s="49" t="s">
        <v>61</v>
      </c>
    </row>
    <row r="13" spans="1:6" ht="408.75" customHeight="1" x14ac:dyDescent="0.25">
      <c r="A13" s="157" t="s">
        <v>78</v>
      </c>
      <c r="B13" s="156">
        <v>178800</v>
      </c>
      <c r="C13" s="62">
        <v>60000</v>
      </c>
      <c r="D13" s="151" t="s">
        <v>50</v>
      </c>
      <c r="E13" s="73" t="s">
        <v>80</v>
      </c>
      <c r="F13" s="64" t="s">
        <v>61</v>
      </c>
    </row>
    <row r="14" spans="1:6" ht="79.5" customHeight="1" x14ac:dyDescent="0.25">
      <c r="A14" s="158"/>
      <c r="B14" s="131"/>
      <c r="C14" s="74">
        <v>110000</v>
      </c>
      <c r="D14" s="152"/>
      <c r="E14" s="49" t="s">
        <v>141</v>
      </c>
      <c r="F14" s="49" t="s">
        <v>139</v>
      </c>
    </row>
    <row r="15" spans="1:6" ht="89.25" customHeight="1" x14ac:dyDescent="0.25">
      <c r="A15" s="158"/>
      <c r="B15" s="131"/>
      <c r="C15" s="63">
        <v>8800</v>
      </c>
      <c r="D15" s="152"/>
      <c r="E15" s="49" t="s">
        <v>159</v>
      </c>
      <c r="F15" s="49" t="s">
        <v>158</v>
      </c>
    </row>
    <row r="16" spans="1:6" ht="45" x14ac:dyDescent="0.25">
      <c r="A16" s="54" t="s">
        <v>208</v>
      </c>
      <c r="B16" s="160">
        <v>6000</v>
      </c>
      <c r="C16" s="161"/>
      <c r="D16" s="49" t="s">
        <v>52</v>
      </c>
      <c r="E16" s="49" t="s">
        <v>90</v>
      </c>
      <c r="F16" s="49" t="s">
        <v>139</v>
      </c>
    </row>
    <row r="17" spans="1:6" ht="45" x14ac:dyDescent="0.25">
      <c r="A17" s="54" t="s">
        <v>209</v>
      </c>
      <c r="B17" s="160">
        <v>19000</v>
      </c>
      <c r="C17" s="161"/>
      <c r="D17" s="49" t="s">
        <v>52</v>
      </c>
      <c r="E17" s="49" t="s">
        <v>90</v>
      </c>
      <c r="F17" s="49" t="s">
        <v>139</v>
      </c>
    </row>
    <row r="18" spans="1:6" ht="45" x14ac:dyDescent="0.25">
      <c r="A18" s="54" t="s">
        <v>140</v>
      </c>
      <c r="B18" s="121">
        <v>20000</v>
      </c>
      <c r="C18" s="122"/>
      <c r="D18" s="49" t="s">
        <v>52</v>
      </c>
      <c r="E18" s="49" t="s">
        <v>90</v>
      </c>
      <c r="F18" s="49" t="s">
        <v>139</v>
      </c>
    </row>
    <row r="19" spans="1:6" ht="77.25" customHeight="1" x14ac:dyDescent="0.25">
      <c r="A19" s="136" t="s">
        <v>79</v>
      </c>
      <c r="B19" s="149">
        <f>SUM(C19:C20)</f>
        <v>40000</v>
      </c>
      <c r="C19" s="75">
        <v>30000</v>
      </c>
      <c r="D19" s="119" t="s">
        <v>52</v>
      </c>
      <c r="E19" s="73" t="s">
        <v>80</v>
      </c>
      <c r="F19" s="49" t="s">
        <v>61</v>
      </c>
    </row>
    <row r="20" spans="1:6" ht="45" x14ac:dyDescent="0.25">
      <c r="A20" s="137"/>
      <c r="B20" s="150"/>
      <c r="C20" s="58">
        <v>10000</v>
      </c>
      <c r="D20" s="120"/>
      <c r="E20" s="49" t="s">
        <v>132</v>
      </c>
      <c r="F20" s="49" t="s">
        <v>122</v>
      </c>
    </row>
    <row r="21" spans="1:6" ht="45" x14ac:dyDescent="0.25">
      <c r="A21" s="76" t="s">
        <v>135</v>
      </c>
      <c r="B21" s="121">
        <v>2000</v>
      </c>
      <c r="C21" s="122"/>
      <c r="D21" s="49" t="s">
        <v>206</v>
      </c>
      <c r="E21" s="49" t="s">
        <v>136</v>
      </c>
      <c r="F21" s="49" t="s">
        <v>122</v>
      </c>
    </row>
    <row r="22" spans="1:6" ht="45" x14ac:dyDescent="0.25">
      <c r="A22" s="77" t="s">
        <v>72</v>
      </c>
      <c r="B22" s="121">
        <v>15000</v>
      </c>
      <c r="C22" s="122"/>
      <c r="D22" s="49" t="s">
        <v>52</v>
      </c>
      <c r="E22" s="49" t="s">
        <v>90</v>
      </c>
      <c r="F22" s="49" t="s">
        <v>122</v>
      </c>
    </row>
    <row r="23" spans="1:6" ht="30" x14ac:dyDescent="0.25">
      <c r="A23" s="77" t="s">
        <v>191</v>
      </c>
      <c r="B23" s="121">
        <v>30000</v>
      </c>
      <c r="C23" s="122"/>
      <c r="D23" s="49" t="s">
        <v>52</v>
      </c>
      <c r="E23" s="49" t="s">
        <v>99</v>
      </c>
      <c r="F23" s="49" t="s">
        <v>161</v>
      </c>
    </row>
    <row r="24" spans="1:6" ht="30" x14ac:dyDescent="0.25">
      <c r="A24" s="77" t="s">
        <v>192</v>
      </c>
      <c r="B24" s="121">
        <v>11545</v>
      </c>
      <c r="C24" s="122"/>
      <c r="D24" s="49" t="s">
        <v>52</v>
      </c>
      <c r="E24" s="49" t="s">
        <v>99</v>
      </c>
      <c r="F24" s="49" t="s">
        <v>161</v>
      </c>
    </row>
    <row r="25" spans="1:6" ht="30" x14ac:dyDescent="0.25">
      <c r="A25" s="54" t="s">
        <v>121</v>
      </c>
      <c r="B25" s="121">
        <v>300</v>
      </c>
      <c r="C25" s="122"/>
      <c r="D25" s="49" t="s">
        <v>206</v>
      </c>
      <c r="E25" s="49" t="s">
        <v>90</v>
      </c>
      <c r="F25" s="49" t="s">
        <v>57</v>
      </c>
    </row>
    <row r="26" spans="1:6" ht="30" x14ac:dyDescent="0.25">
      <c r="A26" s="54" t="s">
        <v>119</v>
      </c>
      <c r="B26" s="121">
        <v>1000</v>
      </c>
      <c r="C26" s="122"/>
      <c r="D26" s="49" t="s">
        <v>206</v>
      </c>
      <c r="E26" s="49" t="s">
        <v>120</v>
      </c>
      <c r="F26" s="49" t="s">
        <v>57</v>
      </c>
    </row>
    <row r="27" spans="1:6" ht="30" x14ac:dyDescent="0.25">
      <c r="A27" s="162" t="s">
        <v>70</v>
      </c>
      <c r="B27" s="165">
        <f>SUM(C27:C31)</f>
        <v>71000</v>
      </c>
      <c r="C27" s="97">
        <v>10000</v>
      </c>
      <c r="D27" s="123" t="s">
        <v>50</v>
      </c>
      <c r="E27" s="57" t="s">
        <v>172</v>
      </c>
      <c r="F27" s="49" t="s">
        <v>66</v>
      </c>
    </row>
    <row r="28" spans="1:6" ht="30" x14ac:dyDescent="0.25">
      <c r="A28" s="163"/>
      <c r="B28" s="166"/>
      <c r="C28" s="97">
        <v>10000</v>
      </c>
      <c r="D28" s="123"/>
      <c r="E28" s="57" t="s">
        <v>172</v>
      </c>
      <c r="F28" s="49" t="s">
        <v>66</v>
      </c>
    </row>
    <row r="29" spans="1:6" ht="60" customHeight="1" x14ac:dyDescent="0.25">
      <c r="A29" s="163"/>
      <c r="B29" s="166"/>
      <c r="C29" s="98">
        <v>16000</v>
      </c>
      <c r="D29" s="123"/>
      <c r="E29" s="79" t="s">
        <v>138</v>
      </c>
      <c r="F29" s="49" t="s">
        <v>203</v>
      </c>
    </row>
    <row r="30" spans="1:6" ht="60.75" customHeight="1" x14ac:dyDescent="0.25">
      <c r="A30" s="163"/>
      <c r="B30" s="166"/>
      <c r="C30" s="98">
        <v>5000</v>
      </c>
      <c r="D30" s="123"/>
      <c r="E30" s="57" t="s">
        <v>137</v>
      </c>
      <c r="F30" s="57" t="s">
        <v>204</v>
      </c>
    </row>
    <row r="31" spans="1:6" ht="52.5" customHeight="1" x14ac:dyDescent="0.25">
      <c r="A31" s="164"/>
      <c r="B31" s="167"/>
      <c r="C31" s="98">
        <v>30000</v>
      </c>
      <c r="D31" s="123"/>
      <c r="E31" s="57" t="s">
        <v>99</v>
      </c>
      <c r="F31" s="57" t="s">
        <v>204</v>
      </c>
    </row>
    <row r="32" spans="1:6" ht="15.75" thickBot="1" x14ac:dyDescent="0.3">
      <c r="A32" s="80"/>
      <c r="E32" s="81"/>
    </row>
    <row r="33" spans="1:6" ht="15.75" thickBot="1" x14ac:dyDescent="0.3">
      <c r="A33" s="101" t="s">
        <v>43</v>
      </c>
    </row>
    <row r="34" spans="1:6" ht="60.75" thickBot="1" x14ac:dyDescent="0.3">
      <c r="A34" s="102" t="s">
        <v>0</v>
      </c>
      <c r="B34" s="103" t="s">
        <v>40</v>
      </c>
      <c r="C34" s="103" t="s">
        <v>71</v>
      </c>
      <c r="D34" s="103" t="s">
        <v>41</v>
      </c>
      <c r="E34" s="103" t="s">
        <v>49</v>
      </c>
      <c r="F34" s="105" t="s">
        <v>42</v>
      </c>
    </row>
    <row r="35" spans="1:6" ht="44.25" customHeight="1" x14ac:dyDescent="0.25">
      <c r="A35" s="54" t="s">
        <v>144</v>
      </c>
      <c r="B35" s="126">
        <v>69000</v>
      </c>
      <c r="C35" s="127"/>
      <c r="D35" s="49" t="s">
        <v>64</v>
      </c>
      <c r="E35" s="49" t="s">
        <v>147</v>
      </c>
      <c r="F35" s="95" t="s">
        <v>216</v>
      </c>
    </row>
    <row r="36" spans="1:6" ht="56.25" customHeight="1" x14ac:dyDescent="0.25">
      <c r="A36" s="54" t="s">
        <v>148</v>
      </c>
      <c r="B36" s="126">
        <v>143000</v>
      </c>
      <c r="C36" s="127"/>
      <c r="D36" s="57" t="s">
        <v>68</v>
      </c>
      <c r="E36" s="49" t="s">
        <v>149</v>
      </c>
      <c r="F36" s="57" t="s">
        <v>216</v>
      </c>
    </row>
    <row r="37" spans="1:6" ht="56.25" customHeight="1" x14ac:dyDescent="0.25">
      <c r="A37" s="54" t="s">
        <v>197</v>
      </c>
      <c r="B37" s="126">
        <v>40000</v>
      </c>
      <c r="C37" s="127"/>
      <c r="D37" s="49" t="s">
        <v>52</v>
      </c>
      <c r="E37" s="49" t="s">
        <v>146</v>
      </c>
      <c r="F37" s="57" t="s">
        <v>216</v>
      </c>
    </row>
    <row r="38" spans="1:6" ht="56.25" customHeight="1" x14ac:dyDescent="0.25">
      <c r="A38" s="54" t="s">
        <v>198</v>
      </c>
      <c r="B38" s="126">
        <v>69000</v>
      </c>
      <c r="C38" s="127"/>
      <c r="D38" s="49" t="s">
        <v>52</v>
      </c>
      <c r="E38" s="49" t="s">
        <v>167</v>
      </c>
      <c r="F38" s="57" t="s">
        <v>216</v>
      </c>
    </row>
    <row r="39" spans="1:6" ht="85.5" customHeight="1" x14ac:dyDescent="0.25">
      <c r="A39" s="54" t="s">
        <v>150</v>
      </c>
      <c r="B39" s="126">
        <v>49000</v>
      </c>
      <c r="C39" s="127"/>
      <c r="D39" s="49" t="s">
        <v>52</v>
      </c>
      <c r="E39" s="49" t="s">
        <v>134</v>
      </c>
      <c r="F39" s="57" t="s">
        <v>216</v>
      </c>
    </row>
    <row r="40" spans="1:6" ht="56.25" customHeight="1" x14ac:dyDescent="0.25">
      <c r="A40" s="54" t="s">
        <v>151</v>
      </c>
      <c r="B40" s="126">
        <v>124200</v>
      </c>
      <c r="C40" s="127"/>
      <c r="D40" s="49" t="s">
        <v>196</v>
      </c>
      <c r="E40" s="49" t="s">
        <v>155</v>
      </c>
      <c r="F40" s="57" t="s">
        <v>216</v>
      </c>
    </row>
    <row r="41" spans="1:6" ht="56.25" customHeight="1" x14ac:dyDescent="0.25">
      <c r="A41" s="54" t="s">
        <v>199</v>
      </c>
      <c r="B41" s="126">
        <v>12000</v>
      </c>
      <c r="C41" s="127"/>
      <c r="D41" s="49" t="s">
        <v>52</v>
      </c>
      <c r="E41" s="49" t="s">
        <v>200</v>
      </c>
      <c r="F41" s="57" t="s">
        <v>216</v>
      </c>
    </row>
    <row r="42" spans="1:6" ht="56.25" customHeight="1" x14ac:dyDescent="0.25">
      <c r="A42" s="54" t="s">
        <v>202</v>
      </c>
      <c r="B42" s="126">
        <v>7000</v>
      </c>
      <c r="C42" s="127"/>
      <c r="D42" s="49" t="s">
        <v>64</v>
      </c>
      <c r="E42" s="49" t="s">
        <v>201</v>
      </c>
      <c r="F42" s="57" t="s">
        <v>216</v>
      </c>
    </row>
    <row r="43" spans="1:6" ht="56.25" customHeight="1" x14ac:dyDescent="0.25">
      <c r="A43" s="54" t="s">
        <v>156</v>
      </c>
      <c r="B43" s="126">
        <v>143000</v>
      </c>
      <c r="C43" s="127"/>
      <c r="D43" s="49" t="s">
        <v>68</v>
      </c>
      <c r="E43" s="49" t="s">
        <v>129</v>
      </c>
      <c r="F43" s="57" t="s">
        <v>216</v>
      </c>
    </row>
    <row r="44" spans="1:6" ht="90.75" customHeight="1" x14ac:dyDescent="0.25">
      <c r="A44" s="54" t="s">
        <v>166</v>
      </c>
      <c r="B44" s="128">
        <v>500</v>
      </c>
      <c r="C44" s="128"/>
      <c r="D44" s="49" t="s">
        <v>206</v>
      </c>
      <c r="E44" s="59" t="s">
        <v>167</v>
      </c>
      <c r="F44" s="70" t="s">
        <v>67</v>
      </c>
    </row>
    <row r="45" spans="1:6" ht="90.75" customHeight="1" x14ac:dyDescent="0.25">
      <c r="A45" s="54" t="s">
        <v>168</v>
      </c>
      <c r="B45" s="159">
        <v>3000</v>
      </c>
      <c r="C45" s="127"/>
      <c r="D45" s="49" t="s">
        <v>206</v>
      </c>
      <c r="E45" s="59" t="s">
        <v>169</v>
      </c>
      <c r="F45" s="70" t="s">
        <v>67</v>
      </c>
    </row>
    <row r="46" spans="1:6" ht="63" customHeight="1" x14ac:dyDescent="0.25">
      <c r="A46" s="54" t="s">
        <v>185</v>
      </c>
      <c r="B46" s="126">
        <v>45000</v>
      </c>
      <c r="C46" s="127"/>
      <c r="D46" s="65" t="s">
        <v>52</v>
      </c>
      <c r="E46" s="59" t="s">
        <v>129</v>
      </c>
      <c r="F46" s="49" t="s">
        <v>161</v>
      </c>
    </row>
    <row r="47" spans="1:6" ht="63" customHeight="1" x14ac:dyDescent="0.25">
      <c r="A47" s="54" t="s">
        <v>193</v>
      </c>
      <c r="B47" s="126">
        <v>10000</v>
      </c>
      <c r="C47" s="127"/>
      <c r="D47" s="65" t="s">
        <v>52</v>
      </c>
      <c r="E47" s="59" t="s">
        <v>129</v>
      </c>
      <c r="F47" s="49" t="s">
        <v>161</v>
      </c>
    </row>
    <row r="48" spans="1:6" ht="57.75" customHeight="1" x14ac:dyDescent="0.25">
      <c r="A48" s="54" t="s">
        <v>162</v>
      </c>
      <c r="B48" s="126">
        <v>35000</v>
      </c>
      <c r="C48" s="127"/>
      <c r="D48" s="65" t="s">
        <v>52</v>
      </c>
      <c r="E48" s="59" t="s">
        <v>129</v>
      </c>
      <c r="F48" s="49" t="s">
        <v>161</v>
      </c>
    </row>
    <row r="49" spans="1:6" ht="57.75" customHeight="1" x14ac:dyDescent="0.25">
      <c r="A49" s="54" t="s">
        <v>194</v>
      </c>
      <c r="B49" s="126">
        <v>10000</v>
      </c>
      <c r="C49" s="127"/>
      <c r="D49" s="65" t="s">
        <v>52</v>
      </c>
      <c r="E49" s="59" t="s">
        <v>129</v>
      </c>
      <c r="F49" s="49" t="s">
        <v>161</v>
      </c>
    </row>
    <row r="50" spans="1:6" ht="60.75" customHeight="1" x14ac:dyDescent="0.25">
      <c r="A50" s="54" t="s">
        <v>160</v>
      </c>
      <c r="B50" s="121">
        <v>12813.33</v>
      </c>
      <c r="C50" s="122"/>
      <c r="D50" s="65" t="s">
        <v>52</v>
      </c>
      <c r="E50" s="65" t="s">
        <v>145</v>
      </c>
      <c r="F50" s="49" t="s">
        <v>161</v>
      </c>
    </row>
    <row r="51" spans="1:6" ht="52.5" customHeight="1" x14ac:dyDescent="0.25">
      <c r="A51" s="54" t="s">
        <v>195</v>
      </c>
      <c r="B51" s="121">
        <v>3000</v>
      </c>
      <c r="C51" s="122"/>
      <c r="D51" s="65" t="s">
        <v>206</v>
      </c>
      <c r="E51" s="49" t="s">
        <v>205</v>
      </c>
      <c r="F51" s="49" t="s">
        <v>161</v>
      </c>
    </row>
    <row r="52" spans="1:6" ht="30" x14ac:dyDescent="0.25">
      <c r="A52" s="54" t="s">
        <v>210</v>
      </c>
      <c r="B52" s="121">
        <v>17.399999999999999</v>
      </c>
      <c r="C52" s="122"/>
      <c r="D52" s="49" t="s">
        <v>206</v>
      </c>
      <c r="E52" s="49" t="s">
        <v>118</v>
      </c>
      <c r="F52" s="49" t="s">
        <v>57</v>
      </c>
    </row>
    <row r="53" spans="1:6" ht="130.5" customHeight="1" x14ac:dyDescent="0.25">
      <c r="A53" s="54" t="s">
        <v>116</v>
      </c>
      <c r="B53" s="124">
        <v>2000</v>
      </c>
      <c r="C53" s="125"/>
      <c r="D53" s="49" t="s">
        <v>196</v>
      </c>
      <c r="E53" s="64" t="s">
        <v>117</v>
      </c>
      <c r="F53" s="69" t="s">
        <v>57</v>
      </c>
    </row>
    <row r="54" spans="1:6" ht="75" x14ac:dyDescent="0.25">
      <c r="A54" s="54" t="s">
        <v>107</v>
      </c>
      <c r="B54" s="126">
        <v>10000</v>
      </c>
      <c r="C54" s="127"/>
      <c r="D54" s="49" t="s">
        <v>52</v>
      </c>
      <c r="E54" s="51" t="s">
        <v>108</v>
      </c>
      <c r="F54" s="49" t="s">
        <v>53</v>
      </c>
    </row>
    <row r="55" spans="1:6" ht="57.75" customHeight="1" x14ac:dyDescent="0.25">
      <c r="A55" s="54" t="s">
        <v>113</v>
      </c>
      <c r="B55" s="110">
        <v>50000</v>
      </c>
      <c r="C55" s="111"/>
      <c r="D55" s="65" t="s">
        <v>52</v>
      </c>
      <c r="E55" s="49" t="s">
        <v>112</v>
      </c>
      <c r="F55" s="49" t="s">
        <v>53</v>
      </c>
    </row>
    <row r="56" spans="1:6" ht="105.75" customHeight="1" x14ac:dyDescent="0.25">
      <c r="A56" s="55" t="s">
        <v>111</v>
      </c>
      <c r="B56" s="110">
        <v>30000</v>
      </c>
      <c r="C56" s="111"/>
      <c r="D56" s="65" t="s">
        <v>64</v>
      </c>
      <c r="E56" s="49" t="s">
        <v>112</v>
      </c>
      <c r="F56" s="49" t="s">
        <v>53</v>
      </c>
    </row>
    <row r="57" spans="1:6" ht="59.25" customHeight="1" x14ac:dyDescent="0.25">
      <c r="A57" s="55" t="s">
        <v>109</v>
      </c>
      <c r="B57" s="110">
        <v>50000</v>
      </c>
      <c r="C57" s="111"/>
      <c r="D57" s="65" t="s">
        <v>52</v>
      </c>
      <c r="E57" s="49" t="s">
        <v>110</v>
      </c>
      <c r="F57" s="49" t="s">
        <v>53</v>
      </c>
    </row>
    <row r="58" spans="1:6" ht="59.25" customHeight="1" x14ac:dyDescent="0.25">
      <c r="A58" s="55" t="s">
        <v>114</v>
      </c>
      <c r="B58" s="110">
        <v>50000</v>
      </c>
      <c r="C58" s="111"/>
      <c r="D58" s="65" t="s">
        <v>64</v>
      </c>
      <c r="E58" s="49" t="s">
        <v>115</v>
      </c>
      <c r="F58" s="49" t="s">
        <v>53</v>
      </c>
    </row>
    <row r="59" spans="1:6" ht="59.25" customHeight="1" x14ac:dyDescent="0.25">
      <c r="A59" s="55" t="s">
        <v>165</v>
      </c>
      <c r="B59" s="110">
        <v>5000</v>
      </c>
      <c r="C59" s="111"/>
      <c r="D59" s="65" t="s">
        <v>64</v>
      </c>
      <c r="E59" s="49" t="s">
        <v>138</v>
      </c>
      <c r="F59" s="49" t="s">
        <v>61</v>
      </c>
    </row>
    <row r="60" spans="1:6" ht="59.25" customHeight="1" x14ac:dyDescent="0.25">
      <c r="A60" s="55" t="s">
        <v>186</v>
      </c>
      <c r="B60" s="110">
        <v>191070</v>
      </c>
      <c r="C60" s="111"/>
      <c r="D60" s="65" t="s">
        <v>211</v>
      </c>
      <c r="E60" s="49" t="s">
        <v>129</v>
      </c>
      <c r="F60" s="49" t="s">
        <v>161</v>
      </c>
    </row>
    <row r="61" spans="1:6" ht="59.25" customHeight="1" x14ac:dyDescent="0.25">
      <c r="A61" s="55" t="s">
        <v>152</v>
      </c>
      <c r="B61" s="110">
        <v>7000</v>
      </c>
      <c r="C61" s="111"/>
      <c r="D61" s="65" t="s">
        <v>64</v>
      </c>
      <c r="E61" s="49" t="s">
        <v>153</v>
      </c>
      <c r="F61" s="57" t="s">
        <v>142</v>
      </c>
    </row>
    <row r="62" spans="1:6" ht="59.25" customHeight="1" x14ac:dyDescent="0.25">
      <c r="A62" s="55" t="s">
        <v>152</v>
      </c>
      <c r="B62" s="110">
        <v>7000</v>
      </c>
      <c r="C62" s="111"/>
      <c r="D62" s="65" t="s">
        <v>64</v>
      </c>
      <c r="E62" s="49" t="s">
        <v>154</v>
      </c>
      <c r="F62" s="57" t="s">
        <v>142</v>
      </c>
    </row>
    <row r="63" spans="1:6" ht="60" customHeight="1" x14ac:dyDescent="0.25">
      <c r="A63" s="55" t="s">
        <v>184</v>
      </c>
      <c r="B63" s="142">
        <v>140000</v>
      </c>
      <c r="C63" s="143"/>
      <c r="D63" s="65" t="s">
        <v>211</v>
      </c>
      <c r="E63" s="49" t="s">
        <v>172</v>
      </c>
      <c r="F63" s="57" t="s">
        <v>75</v>
      </c>
    </row>
    <row r="64" spans="1:6" ht="45.75" customHeight="1" x14ac:dyDescent="0.25">
      <c r="A64" s="54" t="s">
        <v>123</v>
      </c>
      <c r="B64" s="128">
        <v>25000</v>
      </c>
      <c r="C64" s="128"/>
      <c r="D64" s="49" t="s">
        <v>58</v>
      </c>
      <c r="E64" s="51" t="s">
        <v>127</v>
      </c>
      <c r="F64" s="49" t="s">
        <v>122</v>
      </c>
    </row>
    <row r="65" spans="1:11" ht="75.75" customHeight="1" x14ac:dyDescent="0.25">
      <c r="A65" s="54" t="s">
        <v>124</v>
      </c>
      <c r="B65" s="128">
        <v>25000</v>
      </c>
      <c r="C65" s="128"/>
      <c r="D65" s="64" t="s">
        <v>52</v>
      </c>
      <c r="E65" s="49" t="s">
        <v>126</v>
      </c>
      <c r="F65" s="49" t="s">
        <v>122</v>
      </c>
    </row>
    <row r="66" spans="1:11" ht="45" x14ac:dyDescent="0.25">
      <c r="A66" s="54" t="s">
        <v>125</v>
      </c>
      <c r="B66" s="128">
        <v>22000</v>
      </c>
      <c r="C66" s="128"/>
      <c r="D66" s="64" t="s">
        <v>64</v>
      </c>
      <c r="E66" s="49" t="s">
        <v>126</v>
      </c>
      <c r="F66" s="49" t="s">
        <v>122</v>
      </c>
    </row>
    <row r="67" spans="1:11" ht="45" x14ac:dyDescent="0.25">
      <c r="A67" s="54" t="s">
        <v>128</v>
      </c>
      <c r="B67" s="126">
        <v>3500</v>
      </c>
      <c r="C67" s="127"/>
      <c r="D67" s="49" t="s">
        <v>206</v>
      </c>
      <c r="E67" s="49" t="s">
        <v>129</v>
      </c>
      <c r="F67" s="49" t="s">
        <v>122</v>
      </c>
    </row>
    <row r="68" spans="1:11" ht="45" x14ac:dyDescent="0.25">
      <c r="A68" s="54" t="s">
        <v>130</v>
      </c>
      <c r="B68" s="126">
        <v>1500</v>
      </c>
      <c r="C68" s="127"/>
      <c r="D68" s="49" t="s">
        <v>206</v>
      </c>
      <c r="E68" s="49" t="s">
        <v>131</v>
      </c>
      <c r="F68" s="49" t="s">
        <v>122</v>
      </c>
    </row>
    <row r="69" spans="1:11" ht="33" customHeight="1" x14ac:dyDescent="0.25">
      <c r="A69" s="54" t="s">
        <v>133</v>
      </c>
      <c r="B69" s="126">
        <v>30000</v>
      </c>
      <c r="C69" s="127"/>
      <c r="D69" s="49" t="s">
        <v>58</v>
      </c>
      <c r="E69" s="49" t="s">
        <v>129</v>
      </c>
      <c r="F69" s="49" t="s">
        <v>122</v>
      </c>
    </row>
    <row r="70" spans="1:11" ht="60" customHeight="1" x14ac:dyDescent="0.25">
      <c r="A70" s="136" t="s">
        <v>173</v>
      </c>
      <c r="B70" s="139">
        <f>SUM(C70:C72)</f>
        <v>958333.33333333337</v>
      </c>
      <c r="C70" s="78">
        <f>600000/1.2</f>
        <v>500000</v>
      </c>
      <c r="D70" s="106" t="s">
        <v>196</v>
      </c>
      <c r="E70" s="112" t="s">
        <v>174</v>
      </c>
      <c r="F70" s="106" t="s">
        <v>75</v>
      </c>
    </row>
    <row r="71" spans="1:11" x14ac:dyDescent="0.25">
      <c r="A71" s="138"/>
      <c r="B71" s="140"/>
      <c r="C71" s="78">
        <f>400000/1.2</f>
        <v>333333.33333333337</v>
      </c>
      <c r="D71" s="107"/>
      <c r="E71" s="113"/>
      <c r="F71" s="107"/>
    </row>
    <row r="72" spans="1:11" x14ac:dyDescent="0.25">
      <c r="A72" s="137"/>
      <c r="B72" s="141"/>
      <c r="C72" s="78">
        <f>150000/1.2</f>
        <v>125000</v>
      </c>
      <c r="D72" s="108"/>
      <c r="E72" s="114"/>
      <c r="F72" s="108"/>
    </row>
    <row r="73" spans="1:11" ht="60" customHeight="1" x14ac:dyDescent="0.25">
      <c r="A73" s="136" t="s">
        <v>175</v>
      </c>
      <c r="B73" s="139">
        <f>SUM(C73:C75)</f>
        <v>183333.33333333334</v>
      </c>
      <c r="C73" s="78">
        <f>50000/1.2</f>
        <v>41666.666666666672</v>
      </c>
      <c r="D73" s="106" t="s">
        <v>196</v>
      </c>
      <c r="E73" s="112" t="s">
        <v>174</v>
      </c>
      <c r="F73" s="106" t="s">
        <v>75</v>
      </c>
    </row>
    <row r="74" spans="1:11" x14ac:dyDescent="0.25">
      <c r="A74" s="138"/>
      <c r="B74" s="140"/>
      <c r="C74" s="78">
        <f>100000/1.2</f>
        <v>83333.333333333343</v>
      </c>
      <c r="D74" s="107"/>
      <c r="E74" s="113"/>
      <c r="F74" s="107"/>
    </row>
    <row r="75" spans="1:11" x14ac:dyDescent="0.25">
      <c r="A75" s="137"/>
      <c r="B75" s="141"/>
      <c r="C75" s="78">
        <f>70000/1.2</f>
        <v>58333.333333333336</v>
      </c>
      <c r="D75" s="108"/>
      <c r="E75" s="114"/>
      <c r="F75" s="108"/>
    </row>
    <row r="76" spans="1:11" ht="60" customHeight="1" x14ac:dyDescent="0.25">
      <c r="A76" s="136" t="s">
        <v>176</v>
      </c>
      <c r="B76" s="139">
        <f>SUM(C76:C78)</f>
        <v>156166.66666666669</v>
      </c>
      <c r="C76" s="78">
        <f>47400/1.2</f>
        <v>39500</v>
      </c>
      <c r="D76" s="106" t="s">
        <v>196</v>
      </c>
      <c r="E76" s="112" t="s">
        <v>174</v>
      </c>
      <c r="F76" s="106" t="s">
        <v>75</v>
      </c>
    </row>
    <row r="77" spans="1:11" x14ac:dyDescent="0.25">
      <c r="A77" s="138"/>
      <c r="B77" s="140"/>
      <c r="C77" s="78">
        <f>80000/1.2</f>
        <v>66666.666666666672</v>
      </c>
      <c r="D77" s="107"/>
      <c r="E77" s="113"/>
      <c r="F77" s="107"/>
    </row>
    <row r="78" spans="1:11" x14ac:dyDescent="0.25">
      <c r="A78" s="137"/>
      <c r="B78" s="141"/>
      <c r="C78" s="78">
        <f>60000/1.2</f>
        <v>50000</v>
      </c>
      <c r="D78" s="108"/>
      <c r="E78" s="114"/>
      <c r="F78" s="108"/>
    </row>
    <row r="79" spans="1:11" ht="60" customHeight="1" x14ac:dyDescent="0.25">
      <c r="A79" s="54" t="s">
        <v>177</v>
      </c>
      <c r="B79" s="142">
        <v>8333.33</v>
      </c>
      <c r="C79" s="143"/>
      <c r="D79" s="49" t="s">
        <v>58</v>
      </c>
      <c r="E79" s="79" t="s">
        <v>174</v>
      </c>
      <c r="F79" s="57" t="s">
        <v>75</v>
      </c>
      <c r="G79" s="82"/>
      <c r="H79" s="82"/>
      <c r="I79" s="82"/>
      <c r="J79" s="82"/>
      <c r="K79" s="82"/>
    </row>
    <row r="80" spans="1:11" ht="72.75" customHeight="1" x14ac:dyDescent="0.25">
      <c r="A80" s="54" t="s">
        <v>178</v>
      </c>
      <c r="B80" s="142">
        <v>50000</v>
      </c>
      <c r="C80" s="143"/>
      <c r="D80" s="49" t="s">
        <v>58</v>
      </c>
      <c r="E80" s="79" t="s">
        <v>174</v>
      </c>
      <c r="F80" s="57" t="s">
        <v>75</v>
      </c>
      <c r="G80" s="82"/>
      <c r="H80" s="82"/>
      <c r="I80" s="82"/>
      <c r="J80" s="82"/>
      <c r="K80" s="82"/>
    </row>
    <row r="81" spans="1:12" s="56" customFormat="1" ht="84" customHeight="1" x14ac:dyDescent="0.25">
      <c r="A81" s="54" t="s">
        <v>179</v>
      </c>
      <c r="B81" s="142">
        <v>50000</v>
      </c>
      <c r="C81" s="143"/>
      <c r="D81" s="49" t="s">
        <v>58</v>
      </c>
      <c r="E81" s="79" t="s">
        <v>90</v>
      </c>
      <c r="F81" s="57" t="s">
        <v>75</v>
      </c>
      <c r="G81" s="83"/>
      <c r="H81" s="84"/>
      <c r="I81" s="83"/>
      <c r="J81" s="83"/>
      <c r="K81" s="84"/>
      <c r="L81" s="83"/>
    </row>
    <row r="82" spans="1:12" ht="48" customHeight="1" x14ac:dyDescent="0.25">
      <c r="A82" s="54" t="s">
        <v>180</v>
      </c>
      <c r="B82" s="142">
        <f>350000/1.2</f>
        <v>291666.66666666669</v>
      </c>
      <c r="C82" s="143"/>
      <c r="D82" s="60" t="s">
        <v>50</v>
      </c>
      <c r="E82" s="79" t="s">
        <v>181</v>
      </c>
      <c r="F82" s="57" t="s">
        <v>75</v>
      </c>
    </row>
    <row r="83" spans="1:12" ht="47.25" customHeight="1" x14ac:dyDescent="0.25">
      <c r="A83" s="54" t="s">
        <v>182</v>
      </c>
      <c r="B83" s="142">
        <f>173911.2/1.2</f>
        <v>144926.00000000003</v>
      </c>
      <c r="C83" s="143"/>
      <c r="D83" s="60" t="s">
        <v>50</v>
      </c>
      <c r="E83" s="79" t="s">
        <v>181</v>
      </c>
      <c r="F83" s="57" t="s">
        <v>75</v>
      </c>
    </row>
    <row r="84" spans="1:12" ht="83.25" customHeight="1" x14ac:dyDescent="0.25">
      <c r="A84" s="136" t="s">
        <v>212</v>
      </c>
      <c r="B84" s="109">
        <f>SUM(C84:C85)</f>
        <v>30000</v>
      </c>
      <c r="C84" s="78">
        <v>10000</v>
      </c>
      <c r="D84" s="106" t="s">
        <v>52</v>
      </c>
      <c r="E84" s="79" t="s">
        <v>120</v>
      </c>
      <c r="F84" s="106" t="s">
        <v>75</v>
      </c>
    </row>
    <row r="85" spans="1:12" ht="27.75" customHeight="1" x14ac:dyDescent="0.25">
      <c r="A85" s="137"/>
      <c r="B85" s="109"/>
      <c r="C85" s="78">
        <v>20000</v>
      </c>
      <c r="D85" s="108"/>
      <c r="E85" s="79" t="s">
        <v>99</v>
      </c>
      <c r="F85" s="108"/>
    </row>
    <row r="86" spans="1:12" ht="54" customHeight="1" x14ac:dyDescent="0.25">
      <c r="A86" s="85" t="s">
        <v>105</v>
      </c>
      <c r="B86" s="154">
        <v>15000</v>
      </c>
      <c r="C86" s="155"/>
      <c r="D86" s="49" t="s">
        <v>58</v>
      </c>
      <c r="E86" s="61" t="s">
        <v>106</v>
      </c>
      <c r="F86" s="49" t="s">
        <v>51</v>
      </c>
    </row>
    <row r="87" spans="1:12" ht="39" customHeight="1" x14ac:dyDescent="0.25">
      <c r="A87" s="136" t="s">
        <v>54</v>
      </c>
      <c r="B87" s="115">
        <v>10000</v>
      </c>
      <c r="C87" s="116"/>
      <c r="D87" s="119" t="s">
        <v>64</v>
      </c>
      <c r="E87" s="119" t="s">
        <v>88</v>
      </c>
      <c r="F87" s="119" t="s">
        <v>60</v>
      </c>
    </row>
    <row r="88" spans="1:12" ht="33.75" customHeight="1" x14ac:dyDescent="0.25">
      <c r="A88" s="137"/>
      <c r="B88" s="117"/>
      <c r="C88" s="118"/>
      <c r="D88" s="120"/>
      <c r="E88" s="120"/>
      <c r="F88" s="120"/>
    </row>
    <row r="89" spans="1:12" ht="50.1" customHeight="1" x14ac:dyDescent="0.25">
      <c r="A89" s="85" t="s">
        <v>69</v>
      </c>
      <c r="B89" s="110">
        <v>500</v>
      </c>
      <c r="C89" s="111"/>
      <c r="D89" s="49" t="s">
        <v>206</v>
      </c>
      <c r="E89" s="65" t="s">
        <v>87</v>
      </c>
      <c r="F89" s="49" t="s">
        <v>61</v>
      </c>
    </row>
    <row r="90" spans="1:12" ht="50.1" customHeight="1" x14ac:dyDescent="0.25">
      <c r="A90" s="54" t="s">
        <v>55</v>
      </c>
      <c r="B90" s="110">
        <v>132000</v>
      </c>
      <c r="C90" s="111"/>
      <c r="D90" s="49" t="s">
        <v>63</v>
      </c>
      <c r="E90" s="51" t="s">
        <v>86</v>
      </c>
      <c r="F90" s="49" t="s">
        <v>61</v>
      </c>
    </row>
    <row r="91" spans="1:12" ht="50.1" customHeight="1" x14ac:dyDescent="0.25">
      <c r="A91" s="54" t="s">
        <v>217</v>
      </c>
      <c r="B91" s="110">
        <v>60000</v>
      </c>
      <c r="C91" s="111"/>
      <c r="D91" s="49" t="s">
        <v>52</v>
      </c>
      <c r="E91" s="51" t="s">
        <v>85</v>
      </c>
      <c r="F91" s="49" t="s">
        <v>61</v>
      </c>
    </row>
    <row r="92" spans="1:12" ht="50.1" customHeight="1" x14ac:dyDescent="0.25">
      <c r="A92" s="54" t="s">
        <v>83</v>
      </c>
      <c r="B92" s="110">
        <v>2000</v>
      </c>
      <c r="C92" s="111"/>
      <c r="D92" s="49" t="s">
        <v>206</v>
      </c>
      <c r="E92" s="51" t="s">
        <v>84</v>
      </c>
      <c r="F92" s="49" t="s">
        <v>61</v>
      </c>
    </row>
    <row r="93" spans="1:12" ht="50.1" customHeight="1" x14ac:dyDescent="0.25">
      <c r="A93" s="54" t="s">
        <v>91</v>
      </c>
      <c r="B93" s="110">
        <v>500</v>
      </c>
      <c r="C93" s="111"/>
      <c r="D93" s="49" t="s">
        <v>206</v>
      </c>
      <c r="E93" s="51" t="s">
        <v>90</v>
      </c>
      <c r="F93" s="49" t="s">
        <v>61</v>
      </c>
    </row>
    <row r="94" spans="1:12" ht="50.1" customHeight="1" x14ac:dyDescent="0.25">
      <c r="A94" s="54" t="s">
        <v>92</v>
      </c>
      <c r="B94" s="110">
        <v>4990</v>
      </c>
      <c r="C94" s="111"/>
      <c r="D94" s="49" t="s">
        <v>206</v>
      </c>
      <c r="E94" s="51" t="s">
        <v>93</v>
      </c>
      <c r="F94" s="49" t="s">
        <v>61</v>
      </c>
    </row>
    <row r="95" spans="1:12" ht="50.1" customHeight="1" x14ac:dyDescent="0.25">
      <c r="A95" s="54" t="s">
        <v>218</v>
      </c>
      <c r="B95" s="110">
        <v>45000</v>
      </c>
      <c r="C95" s="111"/>
      <c r="D95" s="49" t="s">
        <v>59</v>
      </c>
      <c r="E95" s="51" t="s">
        <v>94</v>
      </c>
      <c r="F95" s="49" t="s">
        <v>61</v>
      </c>
    </row>
    <row r="96" spans="1:12" ht="50.1" customHeight="1" x14ac:dyDescent="0.25">
      <c r="A96" s="54" t="s">
        <v>95</v>
      </c>
      <c r="B96" s="110">
        <v>21000</v>
      </c>
      <c r="C96" s="111"/>
      <c r="D96" s="49" t="s">
        <v>63</v>
      </c>
      <c r="E96" s="51" t="s">
        <v>90</v>
      </c>
      <c r="F96" s="49" t="s">
        <v>61</v>
      </c>
    </row>
    <row r="97" spans="1:6" ht="50.1" customHeight="1" x14ac:dyDescent="0.25">
      <c r="A97" s="54" t="s">
        <v>96</v>
      </c>
      <c r="B97" s="110">
        <v>30000</v>
      </c>
      <c r="C97" s="111"/>
      <c r="D97" s="49" t="s">
        <v>59</v>
      </c>
      <c r="E97" s="51" t="s">
        <v>97</v>
      </c>
      <c r="F97" s="49" t="s">
        <v>61</v>
      </c>
    </row>
    <row r="98" spans="1:6" ht="50.1" customHeight="1" x14ac:dyDescent="0.25">
      <c r="A98" s="54" t="s">
        <v>104</v>
      </c>
      <c r="B98" s="110">
        <v>3000</v>
      </c>
      <c r="C98" s="111"/>
      <c r="D98" s="49" t="s">
        <v>206</v>
      </c>
      <c r="E98" s="51" t="s">
        <v>90</v>
      </c>
      <c r="F98" s="49" t="s">
        <v>61</v>
      </c>
    </row>
    <row r="99" spans="1:6" ht="50.1" customHeight="1" x14ac:dyDescent="0.25">
      <c r="A99" s="54" t="s">
        <v>98</v>
      </c>
      <c r="B99" s="110">
        <v>1000</v>
      </c>
      <c r="C99" s="111"/>
      <c r="D99" s="49" t="s">
        <v>206</v>
      </c>
      <c r="E99" s="51" t="s">
        <v>99</v>
      </c>
      <c r="F99" s="49" t="s">
        <v>61</v>
      </c>
    </row>
    <row r="100" spans="1:6" ht="50.1" customHeight="1" x14ac:dyDescent="0.25">
      <c r="A100" s="54" t="s">
        <v>89</v>
      </c>
      <c r="B100" s="110">
        <v>4990</v>
      </c>
      <c r="C100" s="111"/>
      <c r="D100" s="49" t="s">
        <v>206</v>
      </c>
      <c r="E100" s="51" t="s">
        <v>90</v>
      </c>
      <c r="F100" s="49" t="s">
        <v>61</v>
      </c>
    </row>
    <row r="101" spans="1:6" ht="75" customHeight="1" x14ac:dyDescent="0.25">
      <c r="A101" s="96" t="s">
        <v>190</v>
      </c>
      <c r="B101" s="121">
        <v>391100</v>
      </c>
      <c r="C101" s="122"/>
      <c r="D101" s="49" t="s">
        <v>213</v>
      </c>
      <c r="E101" s="49" t="s">
        <v>189</v>
      </c>
      <c r="F101" s="49" t="s">
        <v>158</v>
      </c>
    </row>
    <row r="102" spans="1:6" ht="66.75" customHeight="1" x14ac:dyDescent="0.25">
      <c r="A102" s="96" t="s">
        <v>163</v>
      </c>
      <c r="B102" s="121">
        <v>190000</v>
      </c>
      <c r="C102" s="122"/>
      <c r="D102" s="49" t="s">
        <v>59</v>
      </c>
      <c r="E102" s="49" t="s">
        <v>189</v>
      </c>
      <c r="F102" s="49" t="s">
        <v>158</v>
      </c>
    </row>
    <row r="103" spans="1:6" ht="47.25" customHeight="1" x14ac:dyDescent="0.25">
      <c r="A103" s="129" t="s">
        <v>215</v>
      </c>
      <c r="B103" s="131">
        <v>284563.20000000001</v>
      </c>
      <c r="C103" s="68">
        <v>30000</v>
      </c>
      <c r="D103" s="107" t="s">
        <v>213</v>
      </c>
      <c r="E103" s="64" t="s">
        <v>136</v>
      </c>
      <c r="F103" s="49" t="s">
        <v>122</v>
      </c>
    </row>
    <row r="104" spans="1:6" ht="47.25" customHeight="1" x14ac:dyDescent="0.25">
      <c r="A104" s="129"/>
      <c r="B104" s="131"/>
      <c r="C104" s="68">
        <v>4563.2</v>
      </c>
      <c r="D104" s="107"/>
      <c r="E104" s="64" t="s">
        <v>171</v>
      </c>
      <c r="F104" s="70" t="s">
        <v>67</v>
      </c>
    </row>
    <row r="105" spans="1:6" ht="47.25" customHeight="1" x14ac:dyDescent="0.25">
      <c r="A105" s="129"/>
      <c r="B105" s="131"/>
      <c r="C105" s="68">
        <v>69000</v>
      </c>
      <c r="D105" s="107"/>
      <c r="E105" s="64" t="s">
        <v>170</v>
      </c>
      <c r="F105" s="70" t="s">
        <v>67</v>
      </c>
    </row>
    <row r="106" spans="1:6" ht="60" customHeight="1" x14ac:dyDescent="0.25">
      <c r="A106" s="129"/>
      <c r="B106" s="131"/>
      <c r="C106" s="78">
        <v>5000</v>
      </c>
      <c r="D106" s="107"/>
      <c r="E106" s="57" t="s">
        <v>99</v>
      </c>
      <c r="F106" s="57" t="s">
        <v>75</v>
      </c>
    </row>
    <row r="107" spans="1:6" s="56" customFormat="1" ht="60" customHeight="1" x14ac:dyDescent="0.25">
      <c r="A107" s="129"/>
      <c r="B107" s="131"/>
      <c r="C107" s="86">
        <v>7000</v>
      </c>
      <c r="D107" s="107"/>
      <c r="E107" s="57" t="s">
        <v>99</v>
      </c>
      <c r="F107" s="57" t="s">
        <v>75</v>
      </c>
    </row>
    <row r="108" spans="1:6" s="56" customFormat="1" ht="60" customHeight="1" x14ac:dyDescent="0.25">
      <c r="A108" s="129"/>
      <c r="B108" s="131"/>
      <c r="C108" s="86">
        <v>15000</v>
      </c>
      <c r="D108" s="107"/>
      <c r="E108" s="57" t="s">
        <v>99</v>
      </c>
      <c r="F108" s="57" t="s">
        <v>75</v>
      </c>
    </row>
    <row r="109" spans="1:6" s="56" customFormat="1" ht="60" customHeight="1" x14ac:dyDescent="0.25">
      <c r="A109" s="129"/>
      <c r="B109" s="131"/>
      <c r="C109" s="86">
        <v>50000</v>
      </c>
      <c r="D109" s="107"/>
      <c r="E109" s="57" t="s">
        <v>118</v>
      </c>
      <c r="F109" s="57" t="s">
        <v>75</v>
      </c>
    </row>
    <row r="110" spans="1:6" s="56" customFormat="1" ht="60" customHeight="1" x14ac:dyDescent="0.25">
      <c r="A110" s="129"/>
      <c r="B110" s="131"/>
      <c r="C110" s="86">
        <v>7000</v>
      </c>
      <c r="D110" s="107"/>
      <c r="E110" s="57" t="s">
        <v>118</v>
      </c>
      <c r="F110" s="57" t="s">
        <v>75</v>
      </c>
    </row>
    <row r="111" spans="1:6" s="56" customFormat="1" ht="60" customHeight="1" x14ac:dyDescent="0.25">
      <c r="A111" s="129"/>
      <c r="B111" s="131"/>
      <c r="C111" s="86">
        <v>12000</v>
      </c>
      <c r="D111" s="107"/>
      <c r="E111" s="57" t="s">
        <v>118</v>
      </c>
      <c r="F111" s="57" t="s">
        <v>75</v>
      </c>
    </row>
    <row r="112" spans="1:6" s="56" customFormat="1" ht="60" customHeight="1" x14ac:dyDescent="0.25">
      <c r="A112" s="129"/>
      <c r="B112" s="131"/>
      <c r="C112" s="86">
        <v>40000</v>
      </c>
      <c r="D112" s="107"/>
      <c r="E112" s="57" t="s">
        <v>99</v>
      </c>
      <c r="F112" s="57" t="s">
        <v>75</v>
      </c>
    </row>
    <row r="113" spans="1:6" s="56" customFormat="1" ht="60" customHeight="1" x14ac:dyDescent="0.25">
      <c r="A113" s="129"/>
      <c r="B113" s="131"/>
      <c r="C113" s="86">
        <v>25000</v>
      </c>
      <c r="D113" s="107"/>
      <c r="E113" s="57" t="s">
        <v>120</v>
      </c>
      <c r="F113" s="57" t="s">
        <v>75</v>
      </c>
    </row>
    <row r="114" spans="1:6" s="56" customFormat="1" ht="60" customHeight="1" x14ac:dyDescent="0.25">
      <c r="A114" s="130"/>
      <c r="B114" s="132"/>
      <c r="C114" s="86">
        <v>20000</v>
      </c>
      <c r="D114" s="108"/>
      <c r="E114" s="57" t="s">
        <v>183</v>
      </c>
      <c r="F114" s="57" t="s">
        <v>75</v>
      </c>
    </row>
    <row r="115" spans="1:6" ht="30" customHeight="1" x14ac:dyDescent="0.25">
      <c r="A115" s="133" t="s">
        <v>76</v>
      </c>
      <c r="B115" s="144">
        <f>SUM(C115:C147)</f>
        <v>75117.5</v>
      </c>
      <c r="C115" s="109">
        <v>7000</v>
      </c>
      <c r="D115" s="106" t="s">
        <v>63</v>
      </c>
      <c r="E115" s="106" t="s">
        <v>157</v>
      </c>
      <c r="F115" s="106" t="s">
        <v>75</v>
      </c>
    </row>
    <row r="116" spans="1:6" ht="30" customHeight="1" x14ac:dyDescent="0.25">
      <c r="A116" s="134"/>
      <c r="B116" s="145"/>
      <c r="C116" s="109"/>
      <c r="D116" s="107"/>
      <c r="E116" s="107"/>
      <c r="F116" s="107"/>
    </row>
    <row r="117" spans="1:6" ht="30" customHeight="1" x14ac:dyDescent="0.25">
      <c r="A117" s="134"/>
      <c r="B117" s="145"/>
      <c r="C117" s="109"/>
      <c r="D117" s="107"/>
      <c r="E117" s="107"/>
      <c r="F117" s="107"/>
    </row>
    <row r="118" spans="1:6" ht="30" customHeight="1" x14ac:dyDescent="0.25">
      <c r="A118" s="134"/>
      <c r="B118" s="145"/>
      <c r="C118" s="109"/>
      <c r="D118" s="107"/>
      <c r="E118" s="107"/>
      <c r="F118" s="107"/>
    </row>
    <row r="119" spans="1:6" ht="30" customHeight="1" x14ac:dyDescent="0.25">
      <c r="A119" s="134"/>
      <c r="B119" s="145"/>
      <c r="C119" s="109"/>
      <c r="D119" s="107"/>
      <c r="E119" s="107"/>
      <c r="F119" s="107"/>
    </row>
    <row r="120" spans="1:6" ht="30" customHeight="1" x14ac:dyDescent="0.25">
      <c r="A120" s="134"/>
      <c r="B120" s="145"/>
      <c r="C120" s="109"/>
      <c r="D120" s="107"/>
      <c r="E120" s="107"/>
      <c r="F120" s="107"/>
    </row>
    <row r="121" spans="1:6" ht="30" customHeight="1" x14ac:dyDescent="0.25">
      <c r="A121" s="134"/>
      <c r="B121" s="145"/>
      <c r="C121" s="109"/>
      <c r="D121" s="107"/>
      <c r="E121" s="107"/>
      <c r="F121" s="107"/>
    </row>
    <row r="122" spans="1:6" ht="30" customHeight="1" x14ac:dyDescent="0.25">
      <c r="A122" s="134"/>
      <c r="B122" s="145"/>
      <c r="C122" s="109"/>
      <c r="D122" s="107"/>
      <c r="E122" s="107"/>
      <c r="F122" s="107"/>
    </row>
    <row r="123" spans="1:6" ht="30" customHeight="1" x14ac:dyDescent="0.25">
      <c r="A123" s="134"/>
      <c r="B123" s="145"/>
      <c r="C123" s="109"/>
      <c r="D123" s="107"/>
      <c r="E123" s="107"/>
      <c r="F123" s="107"/>
    </row>
    <row r="124" spans="1:6" ht="30" customHeight="1" x14ac:dyDescent="0.25">
      <c r="A124" s="134"/>
      <c r="B124" s="145"/>
      <c r="C124" s="109"/>
      <c r="D124" s="107"/>
      <c r="E124" s="107"/>
      <c r="F124" s="107"/>
    </row>
    <row r="125" spans="1:6" ht="30" customHeight="1" x14ac:dyDescent="0.25">
      <c r="A125" s="134"/>
      <c r="B125" s="145"/>
      <c r="C125" s="109"/>
      <c r="D125" s="107"/>
      <c r="E125" s="107"/>
      <c r="F125" s="107"/>
    </row>
    <row r="126" spans="1:6" ht="30" customHeight="1" x14ac:dyDescent="0.25">
      <c r="A126" s="134"/>
      <c r="B126" s="145"/>
      <c r="C126" s="109"/>
      <c r="D126" s="107"/>
      <c r="E126" s="107"/>
      <c r="F126" s="107"/>
    </row>
    <row r="127" spans="1:6" ht="30" customHeight="1" x14ac:dyDescent="0.25">
      <c r="A127" s="134"/>
      <c r="B127" s="145"/>
      <c r="C127" s="109"/>
      <c r="D127" s="107"/>
      <c r="E127" s="107"/>
      <c r="F127" s="107"/>
    </row>
    <row r="128" spans="1:6" ht="30" customHeight="1" x14ac:dyDescent="0.25">
      <c r="A128" s="134"/>
      <c r="B128" s="145"/>
      <c r="C128" s="109"/>
      <c r="D128" s="107"/>
      <c r="E128" s="107"/>
      <c r="F128" s="107"/>
    </row>
    <row r="129" spans="1:6" ht="30" customHeight="1" x14ac:dyDescent="0.25">
      <c r="A129" s="134"/>
      <c r="B129" s="145"/>
      <c r="C129" s="109"/>
      <c r="D129" s="107"/>
      <c r="E129" s="107"/>
      <c r="F129" s="107"/>
    </row>
    <row r="130" spans="1:6" ht="32.25" customHeight="1" x14ac:dyDescent="0.25">
      <c r="A130" s="134"/>
      <c r="B130" s="145"/>
      <c r="C130" s="109">
        <v>7000</v>
      </c>
      <c r="D130" s="107"/>
      <c r="E130" s="107"/>
      <c r="F130" s="107"/>
    </row>
    <row r="131" spans="1:6" ht="30" customHeight="1" x14ac:dyDescent="0.25">
      <c r="A131" s="134"/>
      <c r="B131" s="145"/>
      <c r="C131" s="109"/>
      <c r="D131" s="107"/>
      <c r="E131" s="107"/>
      <c r="F131" s="107"/>
    </row>
    <row r="132" spans="1:6" ht="28.5" customHeight="1" x14ac:dyDescent="0.25">
      <c r="A132" s="134"/>
      <c r="B132" s="145"/>
      <c r="C132" s="109"/>
      <c r="D132" s="107"/>
      <c r="E132" s="107"/>
      <c r="F132" s="107"/>
    </row>
    <row r="133" spans="1:6" ht="30" customHeight="1" x14ac:dyDescent="0.25">
      <c r="A133" s="134"/>
      <c r="B133" s="145"/>
      <c r="C133" s="109"/>
      <c r="D133" s="107"/>
      <c r="E133" s="107"/>
      <c r="F133" s="107"/>
    </row>
    <row r="134" spans="1:6" ht="30" customHeight="1" x14ac:dyDescent="0.25">
      <c r="A134" s="134"/>
      <c r="B134" s="145"/>
      <c r="C134" s="109"/>
      <c r="D134" s="107"/>
      <c r="E134" s="107"/>
      <c r="F134" s="107"/>
    </row>
    <row r="135" spans="1:6" ht="30" customHeight="1" x14ac:dyDescent="0.25">
      <c r="A135" s="134"/>
      <c r="B135" s="145"/>
      <c r="C135" s="109"/>
      <c r="D135" s="107"/>
      <c r="E135" s="107"/>
      <c r="F135" s="107"/>
    </row>
    <row r="136" spans="1:6" ht="30" customHeight="1" x14ac:dyDescent="0.25">
      <c r="A136" s="134"/>
      <c r="B136" s="145"/>
      <c r="C136" s="109"/>
      <c r="D136" s="107"/>
      <c r="E136" s="107"/>
      <c r="F136" s="107"/>
    </row>
    <row r="137" spans="1:6" ht="31.5" customHeight="1" x14ac:dyDescent="0.25">
      <c r="A137" s="134"/>
      <c r="B137" s="145"/>
      <c r="C137" s="109"/>
      <c r="D137" s="107"/>
      <c r="E137" s="107"/>
      <c r="F137" s="107"/>
    </row>
    <row r="138" spans="1:6" ht="28.5" customHeight="1" x14ac:dyDescent="0.25">
      <c r="A138" s="134"/>
      <c r="B138" s="145"/>
      <c r="C138" s="109"/>
      <c r="D138" s="107"/>
      <c r="E138" s="107"/>
      <c r="F138" s="107"/>
    </row>
    <row r="139" spans="1:6" ht="33.75" customHeight="1" x14ac:dyDescent="0.25">
      <c r="A139" s="134"/>
      <c r="B139" s="145"/>
      <c r="C139" s="109"/>
      <c r="D139" s="107"/>
      <c r="E139" s="107"/>
      <c r="F139" s="107"/>
    </row>
    <row r="140" spans="1:6" ht="15" customHeight="1" x14ac:dyDescent="0.25">
      <c r="A140" s="134"/>
      <c r="B140" s="145"/>
      <c r="C140" s="109"/>
      <c r="D140" s="107"/>
      <c r="E140" s="107"/>
      <c r="F140" s="107"/>
    </row>
    <row r="141" spans="1:6" ht="28.5" customHeight="1" x14ac:dyDescent="0.25">
      <c r="A141" s="134"/>
      <c r="B141" s="145"/>
      <c r="C141" s="109"/>
      <c r="D141" s="107"/>
      <c r="E141" s="107"/>
      <c r="F141" s="107"/>
    </row>
    <row r="142" spans="1:6" ht="28.5" customHeight="1" x14ac:dyDescent="0.25">
      <c r="A142" s="134"/>
      <c r="B142" s="145"/>
      <c r="C142" s="109"/>
      <c r="D142" s="107"/>
      <c r="E142" s="107"/>
      <c r="F142" s="107"/>
    </row>
    <row r="143" spans="1:6" ht="35.25" customHeight="1" x14ac:dyDescent="0.25">
      <c r="A143" s="134"/>
      <c r="B143" s="145"/>
      <c r="C143" s="109"/>
      <c r="D143" s="107"/>
      <c r="E143" s="107"/>
      <c r="F143" s="107"/>
    </row>
    <row r="144" spans="1:6" ht="37.5" customHeight="1" x14ac:dyDescent="0.25">
      <c r="A144" s="134"/>
      <c r="B144" s="145"/>
      <c r="C144" s="109"/>
      <c r="D144" s="107"/>
      <c r="E144" s="108"/>
      <c r="F144" s="108"/>
    </row>
    <row r="145" spans="1:6" ht="30" x14ac:dyDescent="0.25">
      <c r="A145" s="134"/>
      <c r="B145" s="145"/>
      <c r="C145" s="78">
        <v>2700</v>
      </c>
      <c r="D145" s="107"/>
      <c r="E145" s="66" t="s">
        <v>143</v>
      </c>
      <c r="F145" s="49" t="s">
        <v>161</v>
      </c>
    </row>
    <row r="146" spans="1:6" ht="30" x14ac:dyDescent="0.25">
      <c r="A146" s="134"/>
      <c r="B146" s="145"/>
      <c r="C146" s="78">
        <v>43417.5</v>
      </c>
      <c r="D146" s="107"/>
      <c r="E146" s="57" t="s">
        <v>187</v>
      </c>
      <c r="F146" s="49" t="s">
        <v>161</v>
      </c>
    </row>
    <row r="147" spans="1:6" ht="45" x14ac:dyDescent="0.25">
      <c r="A147" s="135"/>
      <c r="B147" s="146"/>
      <c r="C147" s="78">
        <v>15000</v>
      </c>
      <c r="D147" s="108"/>
      <c r="E147" s="57" t="s">
        <v>129</v>
      </c>
      <c r="F147" s="57" t="s">
        <v>214</v>
      </c>
    </row>
    <row r="148" spans="1:6" ht="25.5" customHeight="1" thickBot="1" x14ac:dyDescent="0.3"/>
    <row r="149" spans="1:6" ht="27.75" customHeight="1" thickBot="1" x14ac:dyDescent="0.3">
      <c r="A149" s="71" t="s">
        <v>44</v>
      </c>
      <c r="B149" s="87" t="s">
        <v>48</v>
      </c>
      <c r="C149" s="81"/>
    </row>
    <row r="150" spans="1:6" ht="22.5" customHeight="1" x14ac:dyDescent="0.25">
      <c r="A150" s="88" t="s">
        <v>45</v>
      </c>
      <c r="B150" s="89"/>
      <c r="C150" s="90"/>
    </row>
    <row r="151" spans="1:6" ht="24" customHeight="1" x14ac:dyDescent="0.25">
      <c r="A151" s="54" t="s">
        <v>46</v>
      </c>
      <c r="B151" s="91" t="s">
        <v>188</v>
      </c>
      <c r="C151" s="81"/>
    </row>
    <row r="152" spans="1:6" ht="23.25" customHeight="1" thickBot="1" x14ac:dyDescent="0.3">
      <c r="A152" s="92" t="s">
        <v>47</v>
      </c>
      <c r="B152" s="93"/>
      <c r="C152" s="81"/>
    </row>
    <row r="153" spans="1:6" ht="21.75" customHeight="1" x14ac:dyDescent="0.25">
      <c r="A153" s="54" t="s">
        <v>46</v>
      </c>
      <c r="B153" s="93" t="s">
        <v>74</v>
      </c>
      <c r="C153" s="81"/>
    </row>
    <row r="154" spans="1:6" ht="24.75" customHeight="1" thickBot="1" x14ac:dyDescent="0.3">
      <c r="A154" s="92" t="s">
        <v>47</v>
      </c>
      <c r="B154" s="94"/>
      <c r="C154" s="81"/>
    </row>
    <row r="155" spans="1:6" ht="15.75" thickBot="1" x14ac:dyDescent="0.3">
      <c r="A155" s="80"/>
      <c r="B155" s="81"/>
      <c r="C155" s="81"/>
    </row>
    <row r="156" spans="1:6" ht="18" customHeight="1" thickBot="1" x14ac:dyDescent="0.3">
      <c r="A156" s="71" t="s">
        <v>65</v>
      </c>
      <c r="B156" s="87" t="s">
        <v>73</v>
      </c>
      <c r="C156" s="81"/>
    </row>
    <row r="157" spans="1:6" ht="20.25" customHeight="1" x14ac:dyDescent="0.25">
      <c r="A157" s="88" t="s">
        <v>45</v>
      </c>
      <c r="B157" s="89"/>
      <c r="C157" s="90"/>
    </row>
    <row r="158" spans="1:6" ht="21.75" customHeight="1" x14ac:dyDescent="0.25">
      <c r="A158" s="54" t="s">
        <v>46</v>
      </c>
      <c r="B158" s="91" t="s">
        <v>164</v>
      </c>
      <c r="C158" s="81"/>
    </row>
    <row r="159" spans="1:6" ht="23.25" customHeight="1" thickBot="1" x14ac:dyDescent="0.3">
      <c r="A159" s="92" t="s">
        <v>47</v>
      </c>
      <c r="B159" s="94"/>
      <c r="C159" s="81"/>
    </row>
  </sheetData>
  <autoFilter ref="A34:F147"/>
  <sortState ref="A49:F77">
    <sortCondition ref="F49:F77"/>
  </sortState>
  <mergeCells count="114">
    <mergeCell ref="B98:C98"/>
    <mergeCell ref="A13:A15"/>
    <mergeCell ref="B45:C45"/>
    <mergeCell ref="B35:C35"/>
    <mergeCell ref="B36:C36"/>
    <mergeCell ref="B21:C21"/>
    <mergeCell ref="B18:C18"/>
    <mergeCell ref="B16:C16"/>
    <mergeCell ref="B17:C17"/>
    <mergeCell ref="A27:A31"/>
    <mergeCell ref="B27:B31"/>
    <mergeCell ref="B22:C22"/>
    <mergeCell ref="A70:A72"/>
    <mergeCell ref="B70:B72"/>
    <mergeCell ref="A87:A88"/>
    <mergeCell ref="B50:C50"/>
    <mergeCell ref="F87:F88"/>
    <mergeCell ref="E87:E88"/>
    <mergeCell ref="B56:C56"/>
    <mergeCell ref="B57:C57"/>
    <mergeCell ref="B80:C80"/>
    <mergeCell ref="D13:D15"/>
    <mergeCell ref="B9:C9"/>
    <mergeCell ref="B86:C86"/>
    <mergeCell ref="B12:C12"/>
    <mergeCell ref="B11:C11"/>
    <mergeCell ref="B13:B15"/>
    <mergeCell ref="B25:C25"/>
    <mergeCell ref="B54:C54"/>
    <mergeCell ref="B47:C47"/>
    <mergeCell ref="B61:C61"/>
    <mergeCell ref="B40:C40"/>
    <mergeCell ref="B23:C23"/>
    <mergeCell ref="B24:C24"/>
    <mergeCell ref="B26:C26"/>
    <mergeCell ref="B43:C43"/>
    <mergeCell ref="B67:C67"/>
    <mergeCell ref="B68:C68"/>
    <mergeCell ref="B60:C60"/>
    <mergeCell ref="A1:F1"/>
    <mergeCell ref="A3:F3"/>
    <mergeCell ref="A19:A20"/>
    <mergeCell ref="B19:B20"/>
    <mergeCell ref="B10:C10"/>
    <mergeCell ref="B8:C8"/>
    <mergeCell ref="D19:D20"/>
    <mergeCell ref="A103:A114"/>
    <mergeCell ref="B103:B114"/>
    <mergeCell ref="D103:D114"/>
    <mergeCell ref="C115:C129"/>
    <mergeCell ref="C130:C144"/>
    <mergeCell ref="A115:A147"/>
    <mergeCell ref="A84:A85"/>
    <mergeCell ref="A73:A75"/>
    <mergeCell ref="B73:B75"/>
    <mergeCell ref="D73:D75"/>
    <mergeCell ref="A76:A78"/>
    <mergeCell ref="B76:B78"/>
    <mergeCell ref="D76:D78"/>
    <mergeCell ref="B48:C48"/>
    <mergeCell ref="B46:C46"/>
    <mergeCell ref="B69:C69"/>
    <mergeCell ref="B79:C79"/>
    <mergeCell ref="B64:C64"/>
    <mergeCell ref="B115:B147"/>
    <mergeCell ref="D115:D147"/>
    <mergeCell ref="B81:C81"/>
    <mergeCell ref="B82:C82"/>
    <mergeCell ref="B83:C83"/>
    <mergeCell ref="F70:F72"/>
    <mergeCell ref="D27:D31"/>
    <mergeCell ref="B59:C59"/>
    <mergeCell ref="B52:C52"/>
    <mergeCell ref="B53:C53"/>
    <mergeCell ref="B41:C41"/>
    <mergeCell ref="B39:C39"/>
    <mergeCell ref="B44:C44"/>
    <mergeCell ref="B58:C58"/>
    <mergeCell ref="B42:C42"/>
    <mergeCell ref="B49:C49"/>
    <mergeCell ref="B51:C51"/>
    <mergeCell ref="B37:C37"/>
    <mergeCell ref="B38:C38"/>
    <mergeCell ref="D70:D72"/>
    <mergeCell ref="E70:E72"/>
    <mergeCell ref="B63:C63"/>
    <mergeCell ref="B55:C55"/>
    <mergeCell ref="B62:C62"/>
    <mergeCell ref="B65:C65"/>
    <mergeCell ref="B66:C66"/>
    <mergeCell ref="E115:E144"/>
    <mergeCell ref="B84:B85"/>
    <mergeCell ref="D84:D85"/>
    <mergeCell ref="F84:F85"/>
    <mergeCell ref="B100:C100"/>
    <mergeCell ref="B93:C93"/>
    <mergeCell ref="B92:C92"/>
    <mergeCell ref="B91:C91"/>
    <mergeCell ref="E73:E75"/>
    <mergeCell ref="F73:F75"/>
    <mergeCell ref="E76:E78"/>
    <mergeCell ref="F76:F78"/>
    <mergeCell ref="B87:C88"/>
    <mergeCell ref="D87:D88"/>
    <mergeCell ref="B102:C102"/>
    <mergeCell ref="B101:C101"/>
    <mergeCell ref="F115:F144"/>
    <mergeCell ref="B89:C89"/>
    <mergeCell ref="B94:C94"/>
    <mergeCell ref="B95:C95"/>
    <mergeCell ref="B96:C96"/>
    <mergeCell ref="B97:C97"/>
    <mergeCell ref="B90:C90"/>
    <mergeCell ref="B99:C99"/>
  </mergeCells>
  <pageMargins left="0.25" right="0.25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ÚPPVII</vt:lpstr>
      <vt:lpstr>Hárok2</vt:lpstr>
      <vt:lpstr>ÚPPVII!Oblasť_tlače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Bečárová</dc:creator>
  <cp:lastModifiedBy>Katarína Mrázová</cp:lastModifiedBy>
  <cp:lastPrinted>2019-03-08T08:14:42Z</cp:lastPrinted>
  <dcterms:created xsi:type="dcterms:W3CDTF">2016-08-31T11:13:46Z</dcterms:created>
  <dcterms:modified xsi:type="dcterms:W3CDTF">2019-03-26T07:34:49Z</dcterms:modified>
</cp:coreProperties>
</file>